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rvhobefps01\CORP\DSK Folder\FINREP\OPOVESTIAVANE\OCTOBER REVISION\"/>
    </mc:Choice>
  </mc:AlternateContent>
  <xr:revisionPtr revIDLastSave="0" documentId="13_ncr:201_{034A8884-6D6C-4076-8ECE-224ED8BB6FDD}" xr6:coauthVersionLast="47" xr6:coauthVersionMax="47" xr10:uidLastSave="{00000000-0000-0000-0000-000000000000}"/>
  <bookViews>
    <workbookView xWindow="14250" yWindow="255" windowWidth="14355" windowHeight="15000" tabRatio="850" activeTab="7" xr2:uid="{F412B9DA-0893-4DB4-AC9D-877E90CDB1B9}"/>
  </bookViews>
  <sheets>
    <sheet name="INDEX" sheetId="2" r:id="rId1"/>
    <sheet name="EU LI3" sheetId="3" r:id="rId2"/>
    <sheet name="Capital" sheetId="4" r:id="rId3"/>
    <sheet name="EU CCA" sheetId="5" r:id="rId4"/>
    <sheet name="EU CC1" sheetId="6" r:id="rId5"/>
    <sheet name="EU CC2" sheetId="7" r:id="rId6"/>
    <sheet name="IFRS9" sheetId="8" r:id="rId7"/>
    <sheet name="EU KM1" sheetId="9" r:id="rId8"/>
    <sheet name="EU LI1" sheetId="10" r:id="rId9"/>
    <sheet name="EU LI2" sheetId="11" r:id="rId10"/>
    <sheet name="EU OV1" sheetId="12" r:id="rId11"/>
    <sheet name="EU CCR1" sheetId="13" r:id="rId12"/>
    <sheet name="EU CCR8" sheetId="14" r:id="rId13"/>
    <sheet name="EU CR4" sheetId="15" r:id="rId14"/>
    <sheet name="EU CR3" sheetId="16" r:id="rId15"/>
    <sheet name="EU MR1" sheetId="17" r:id="rId16"/>
    <sheet name="FX risk" sheetId="18" r:id="rId17"/>
    <sheet name="EU OR1" sheetId="19" r:id="rId18"/>
    <sheet name="EU CR1" sheetId="20" r:id="rId19"/>
    <sheet name="EU CR1-A" sheetId="21" r:id="rId20"/>
    <sheet name="EU CQ1" sheetId="22" r:id="rId21"/>
    <sheet name="EU CQ2" sheetId="23" r:id="rId22"/>
    <sheet name="EU CQ3" sheetId="24" r:id="rId23"/>
    <sheet name="EU CQ4" sheetId="25" r:id="rId24"/>
    <sheet name="EU CQ5" sheetId="26" r:id="rId25"/>
    <sheet name="EU CQ6" sheetId="27" r:id="rId26"/>
    <sheet name="EU CQ7" sheetId="28" r:id="rId27"/>
    <sheet name="EU CQ8" sheetId="29" r:id="rId28"/>
    <sheet name="EU CR2" sheetId="30" r:id="rId29"/>
    <sheet name="EU CR2-A" sheetId="31" r:id="rId30"/>
    <sheet name="EU CR5" sheetId="32" r:id="rId31"/>
    <sheet name="EU CCR3" sheetId="33" r:id="rId32"/>
    <sheet name="EU CCR5-A" sheetId="34" r:id="rId33"/>
    <sheet name="EU CCR5" sheetId="35" r:id="rId34"/>
    <sheet name="EU CCR6" sheetId="36" r:id="rId35"/>
    <sheet name="EU IRRBB1" sheetId="39" r:id="rId36"/>
    <sheet name="EU LR1-LRSum" sheetId="40" r:id="rId37"/>
    <sheet name="EU LR2-LRCom" sheetId="41" r:id="rId38"/>
    <sheet name="EU LR3-LRSpl" sheetId="42" r:id="rId39"/>
    <sheet name="EU CCyB2" sheetId="43" r:id="rId40"/>
    <sheet name="EU CCyB1" sheetId="44" r:id="rId41"/>
    <sheet name="ICAAP Capital structure - NP" sheetId="45" r:id="rId42"/>
    <sheet name="ICAAP Capital structure - EP" sheetId="46" r:id="rId43"/>
    <sheet name="ICAAP Capital adequacy param" sheetId="47" r:id="rId44"/>
    <sheet name="EU AE1" sheetId="52" r:id="rId45"/>
    <sheet name="EU AE2" sheetId="53" r:id="rId46"/>
    <sheet name="EU AE3" sheetId="54" r:id="rId47"/>
    <sheet name="EU REM1" sheetId="55" r:id="rId48"/>
    <sheet name="EU REM2" sheetId="56" r:id="rId49"/>
    <sheet name="EU REM3" sheetId="57" r:id="rId50"/>
    <sheet name="EU REM4" sheetId="58" r:id="rId51"/>
    <sheet name="EU REM5" sheetId="59" r:id="rId52"/>
    <sheet name="list of sheets 2023" sheetId="62" state="hidden" r:id="rId53"/>
  </sheets>
  <definedNames>
    <definedName name="_xlnm._FilterDatabase" localSheetId="23" hidden="1">'EU CQ4'!$B$11:$J$40</definedName>
    <definedName name="_xlnm._FilterDatabase" localSheetId="16" hidden="1">'FX risk'!#REF!</definedName>
    <definedName name="_xlnm._FilterDatabase" localSheetId="0" hidden="1">INDEX!$A$5:$J$59</definedName>
    <definedName name="_xlnm._FilterDatabase" localSheetId="52" hidden="1">'list of sheets 2023'!$A$2:$I$102</definedName>
    <definedName name="_Toc78894864" localSheetId="5">'EU CC2'!#REF!</definedName>
    <definedName name="Z_08462586_B7E0_434D_B6F4_B2B21EAA5D46_.wvu.FilterData" localSheetId="0" hidden="1">INDEX!$A$5:$J$59</definedName>
    <definedName name="Z_08462586_B7E0_434D_B6F4_B2B21EAA5D46_.wvu.FilterData" localSheetId="52" hidden="1">'list of sheets 2023'!$A$2:$I$102</definedName>
    <definedName name="Z_08462586_B7E0_434D_B6F4_B2B21EAA5D46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13074CD3_4D00_430F_A74B_32A3EF50A5B1_.wvu.FilterData" localSheetId="52" hidden="1">'list of sheets 2023'!$A$2:$I$102</definedName>
    <definedName name="Z_21329C76_F86B_400D_B8F5_F75B383E5B14_.wvu.FilterData" localSheetId="23" hidden="1">'EU CQ4'!#REF!</definedName>
    <definedName name="Z_21329C76_F86B_400D_B8F5_F75B383E5B14_.wvu.FilterData" localSheetId="0" hidden="1">INDEX!$A$5:$J$59</definedName>
    <definedName name="Z_21329C76_F86B_400D_B8F5_F75B383E5B14_.wvu.FilterData" localSheetId="52" hidden="1">'list of sheets 2023'!$A$2:$I$102</definedName>
    <definedName name="Z_3AD1D9CC_D162_4119_AFCC_0AF9105FB248_.wvu.FilterData" localSheetId="0" hidden="1">INDEX!$A$5:$J$59</definedName>
    <definedName name="Z_3AD1D9CC_D162_4119_AFCC_0AF9105FB248_.wvu.FilterData" localSheetId="52" hidden="1">'list of sheets 2023'!$A$2:$I$102</definedName>
    <definedName name="Z_3FCB7B24_049F_4685_83CB_5231093E0117_.wvu.FilterData" localSheetId="0" hidden="1">INDEX!$A$5:$J$59</definedName>
    <definedName name="Z_3FCB7B24_049F_4685_83CB_5231093E0117_.wvu.FilterData" localSheetId="52" hidden="1">'list of sheets 2023'!$A$2:$I$102</definedName>
    <definedName name="Z_51337751_BEAF_43F3_8CC9_400B99E751E8_.wvu.FilterData" localSheetId="23" hidden="1">'EU CQ4'!$B$11:$J$40</definedName>
    <definedName name="Z_51337751_BEAF_43F3_8CC9_400B99E751E8_.wvu.FilterData" localSheetId="0" hidden="1">INDEX!$A$5:$J$59</definedName>
    <definedName name="Z_51337751_BEAF_43F3_8CC9_400B99E751E8_.wvu.FilterData" localSheetId="52" hidden="1">'list of sheets 2023'!$A$2:$I$102</definedName>
    <definedName name="Z_59094C18_3CB5_482F_AA6A_9C313A318EBB_.wvu.FilterData" localSheetId="0" hidden="1">INDEX!$A$5:$J$59</definedName>
    <definedName name="Z_59094C18_3CB5_482F_AA6A_9C313A318EBB_.wvu.FilterData" localSheetId="52" hidden="1">'list of sheets 2023'!$A$2:$I$102</definedName>
    <definedName name="Z_59094C18_3CB5_482F_AA6A_9C313A318EBB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5AF40965_2356_4A48_B6FA_CB814CA4D7B2_.wvu.FilterData" localSheetId="23" hidden="1">'EU CQ4'!$B$11:$J$40</definedName>
    <definedName name="Z_5AF40965_2356_4A48_B6FA_CB814CA4D7B2_.wvu.FilterData" localSheetId="0" hidden="1">INDEX!$A$5:$J$59</definedName>
    <definedName name="Z_5AF40965_2356_4A48_B6FA_CB814CA4D7B2_.wvu.FilterData" localSheetId="52" hidden="1">'list of sheets 2023'!$A$2:$I$102</definedName>
    <definedName name="Z_5DDDA852_2807_4645_BC75_EBD4EF3323A7_.wvu.FilterData" localSheetId="23" hidden="1">'EU CQ4'!$B$11:$J$40</definedName>
    <definedName name="Z_5DDDA852_2807_4645_BC75_EBD4EF3323A7_.wvu.FilterData" localSheetId="0" hidden="1">INDEX!$A$5:$J$59</definedName>
    <definedName name="Z_5DDDA852_2807_4645_BC75_EBD4EF3323A7_.wvu.FilterData" localSheetId="52" hidden="1">'list of sheets 2023'!$A$2:$I$102</definedName>
    <definedName name="Z_697182B0_1BEF_4A85_93A0_596802852AF2_.wvu.FilterData" localSheetId="23" hidden="1">'EU CQ4'!$B$11:$J$40</definedName>
    <definedName name="Z_697182B0_1BEF_4A85_93A0_596802852AF2_.wvu.FilterData" localSheetId="0" hidden="1">INDEX!$A$5:$J$59</definedName>
    <definedName name="Z_697182B0_1BEF_4A85_93A0_596802852AF2_.wvu.FilterData" localSheetId="52" hidden="1">'list of sheets 2023'!$A$2:$I$102</definedName>
    <definedName name="Z_931AA63B_6827_4BF4_8E25_ED232A88A09C_.wvu.FilterData" localSheetId="0" hidden="1">INDEX!$A$5:$J$59</definedName>
    <definedName name="Z_931AA63B_6827_4BF4_8E25_ED232A88A09C_.wvu.FilterData" localSheetId="52" hidden="1">'list of sheets 2023'!$A$2:$I$102</definedName>
    <definedName name="Z_BE68C6EB_1B64_4B3E_8DDC_CA26F318E610_.wvu.FilterData" localSheetId="23" hidden="1">'EU CQ4'!$B$11:$J$40</definedName>
    <definedName name="Z_BE68C6EB_1B64_4B3E_8DDC_CA26F318E610_.wvu.FilterData" localSheetId="0" hidden="1">INDEX!$A$5:$J$59</definedName>
    <definedName name="Z_BE68C6EB_1B64_4B3E_8DDC_CA26F318E610_.wvu.FilterData" localSheetId="52" hidden="1">'list of sheets 2023'!$A$2:$I$102</definedName>
    <definedName name="Z_C83D4249_7B44_432A_B7FB_A6ACA6880240_.wvu.FilterData" localSheetId="23" hidden="1">'EU CQ4'!$B$11:$J$40</definedName>
    <definedName name="Z_C83D4249_7B44_432A_B7FB_A6ACA6880240_.wvu.FilterData" localSheetId="0" hidden="1">INDEX!$A$5:$J$59</definedName>
    <definedName name="Z_C83D4249_7B44_432A_B7FB_A6ACA6880240_.wvu.FilterData" localSheetId="52" hidden="1">'list of sheets 2023'!$A$2:$I$102</definedName>
    <definedName name="Z_CA1DE4BE_C006_4405_B064_304EE6CCACF1_.wvu.FilterData" localSheetId="0" hidden="1">INDEX!$A$5:$J$59</definedName>
    <definedName name="Z_CA1DE4BE_C006_4405_B064_304EE6CCACF1_.wvu.FilterData" localSheetId="52" hidden="1">'list of sheets 2023'!$A$2:$I$102</definedName>
    <definedName name="Z_CA1DE4BE_C006_4405_B064_304EE6CCACF1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CFC92B1C_D4F2_414F_8F12_92F529035B08_.wvu.FilterData" localSheetId="23" hidden="1">'EU CQ4'!#REF!</definedName>
    <definedName name="Z_CFC92B1C_D4F2_414F_8F12_92F529035B08_.wvu.FilterData" localSheetId="0" hidden="1">INDEX!$A$5:$J$59</definedName>
    <definedName name="Z_CFC92B1C_D4F2_414F_8F12_92F529035B08_.wvu.FilterData" localSheetId="52" hidden="1">'list of sheets 2023'!$A$2:$I$102</definedName>
    <definedName name="Z_D2C72E70_F766_4D56_9E10_3C91A63BB7F3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D3393B8E_C3CB_4E3A_976E_E4CD065299F0_.wvu.FilterData" localSheetId="0" hidden="1">INDEX!$A$5:$J$59</definedName>
    <definedName name="Z_D3393B8E_C3CB_4E3A_976E_E4CD065299F0_.wvu.FilterData" localSheetId="52" hidden="1">'list of sheets 2023'!$A$2:$I$102</definedName>
    <definedName name="Z_D37F8A47_E42F_4741_BE8D_5D961F7BB394_.wvu.FilterData" localSheetId="23" hidden="1">'EU CQ4'!$B$11:$J$40</definedName>
    <definedName name="Z_D37F8A47_E42F_4741_BE8D_5D961F7BB394_.wvu.FilterData" localSheetId="0" hidden="1">INDEX!$A$5:$J$59</definedName>
    <definedName name="Z_D37F8A47_E42F_4741_BE8D_5D961F7BB394_.wvu.FilterData" localSheetId="52" hidden="1">'list of sheets 2023'!$A$2:$I$102</definedName>
    <definedName name="Z_DB462ED3_28DC_47D7_98F7_CED01F66E2C7_.wvu.FilterData" localSheetId="23" hidden="1">'EU CQ4'!$B$11:$J$40</definedName>
    <definedName name="Z_DB462ED3_28DC_47D7_98F7_CED01F66E2C7_.wvu.FilterData" localSheetId="0" hidden="1">INDEX!$A$5:$J$59</definedName>
    <definedName name="Z_DB462ED3_28DC_47D7_98F7_CED01F66E2C7_.wvu.FilterData" localSheetId="52" hidden="1">'list of sheets 2023'!$A$2:$I$102</definedName>
    <definedName name="Z_EB80C77D_AF78_41A9_A5FE_A7459DA92422_.wvu.FilterData" localSheetId="23" hidden="1">'EU CQ4'!$B$11:$J$40</definedName>
    <definedName name="Z_EB80C77D_AF78_41A9_A5FE_A7459DA92422_.wvu.FilterData" localSheetId="0" hidden="1">INDEX!$A$5:$J$59</definedName>
    <definedName name="Z_EB80C77D_AF78_41A9_A5FE_A7459DA92422_.wvu.FilterData" localSheetId="52" hidden="1">'list of sheets 2023'!$A$2:$I$102</definedName>
    <definedName name="Z_EB830155_0674_40C2_AC6C_DD28CC28941D_.wvu.FilterData" localSheetId="23" hidden="1">'EU CQ4'!$B$11:$J$40</definedName>
    <definedName name="Z_F277ACEF_9FF8_431F_8537_DE60B790AA4F_.wvu.FilterData" localSheetId="0" hidden="1">INDEX!$A$5:$J$59</definedName>
    <definedName name="Z_F277ACEF_9FF8_431F_8537_DE60B790AA4F_.wvu.FilterData" localSheetId="52" hidden="1">'list of sheets 2023'!$A$2:$I$102</definedName>
    <definedName name="Z_FD092655_EBEC_4730_9895_1567D9B70D5F_.wvu.FilterData" localSheetId="0" hidden="1">INDEX!$A$5:$J$59</definedName>
    <definedName name="Z_FD092655_EBEC_4730_9895_1567D9B70D5F_.wvu.FilterData" localSheetId="52" hidden="1">'list of sheets 2023'!$A$2:$I$102</definedName>
  </definedNames>
  <calcPr calcId="191029"/>
  <customWorkbookViews>
    <customWorkbookView name="Zlatina Dermendzhieva - Personal View" guid="{5DDDA852-2807-4645-BC75-EBD4EF3323A7}" mergeInterval="0" personalView="1" maximized="1" xWindow="-1928" yWindow="-8" windowWidth="1936" windowHeight="1048" activeSheetId="45"/>
    <customWorkbookView name="Mariya Petrova - 0099 HO - Personal View" guid="{DB462ED3-28DC-47D7-98F7-CED01F66E2C7}" mergeInterval="0" personalView="1" maximized="1" xWindow="-9" yWindow="-9" windowWidth="1938" windowHeight="1048" activeSheetId="19"/>
    <customWorkbookView name="Emiliya Musurlieva-Rangelova - Personal View" guid="{BE68C6EB-1B64-4B3E-8DDC-CA26F318E610}" mergeInterval="0" personalView="1" maximized="1" xWindow="-8" yWindow="-8" windowWidth="1936" windowHeight="1056" activeSheetId="61" showComments="commIndAndComment"/>
    <customWorkbookView name="YD - Personal View" guid="{5AF40965-2356-4A48-B6FA-CB814CA4D7B2}" mergeInterval="0" personalView="1" maximized="1" xWindow="-1928" yWindow="1" windowWidth="1936" windowHeight="1056" tabRatio="960" activeSheetId="39"/>
    <customWorkbookView name="Kalina Bizheva - Personal View" guid="{3FCB7B24-049F-4685-83CB-5231093E0117}" mergeInterval="0" personalView="1" xWindow="47" yWindow="40" windowWidth="1671" windowHeight="944" activeSheetId="4"/>
    <customWorkbookView name="Milena Dineva - Personal View" guid="{F277ACEF-9FF8-431F-8537-DE60B790AA4F}" mergeInterval="0" personalView="1" xWindow="127" yWindow="17" windowWidth="636" windowHeight="1031" activeSheetId="10"/>
    <customWorkbookView name="Kaloyan Dimitrov - Personal View" guid="{08462586-B7E0-434D-B6F4-B2B21EAA5D46}" mergeInterval="0" personalView="1" maximized="1" xWindow="-9" yWindow="-9" windowWidth="1938" windowHeight="1048" tabRatio="882" activeSheetId="48"/>
    <customWorkbookView name="Magdalena Misheva - Personal View" guid="{59094C18-3CB5-482F-AA6A-9C313A318EBB}" mergeInterval="0" personalView="1" maximized="1" xWindow="-8" yWindow="-8" windowWidth="1936" windowHeight="1056" tabRatio="741" activeSheetId="52"/>
    <customWorkbookView name="Svilen Stoyanov - Personal View" guid="{FD092655-EBEC-4730-9895-1567D9B70D5F}" mergeInterval="0" personalView="1" maximized="1" xWindow="-8" yWindow="-8" windowWidth="1936" windowHeight="1066" tabRatio="848" activeSheetId="38"/>
    <customWorkbookView name="Kapka Georgieva-Dobrinova - Personal View" guid="{7CA1DEE6-746E-4947-9BED-24AAED6E8B57}" mergeInterval="0" personalView="1" maximized="1" xWindow="-9" yWindow="-9" windowWidth="1938" windowHeight="1048" tabRatio="896" activeSheetId="20"/>
    <customWorkbookView name="Nevena DRA Ilieva - Personal View" guid="{70E7FFDC-983F-46F7-B68F-0BE0A8C942E0}" mergeInterval="0" personalView="1" maximized="1" xWindow="-8" yWindow="-8" windowWidth="1936" windowHeight="1056" tabRatio="896" activeSheetId="16"/>
    <customWorkbookView name="Georgi Ganchev - Personal View" guid="{F536E858-E5B2-4B36-88FC-BE776803F921}" mergeInterval="0" personalView="1" xWindow="960" windowWidth="960" windowHeight="1040" tabRatio="946" activeSheetId="30"/>
    <customWorkbookView name="Hristo Marchovski - Personal View" guid="{0780CBEB-AF66-401E-9AFD-5F77700585BC}" mergeInterval="0" personalView="1" maximized="1" xWindow="-8" yWindow="-8" windowWidth="1936" windowHeight="1056" tabRatio="896" activeSheetId="37"/>
    <customWorkbookView name="Kalina - Personal View" guid="{F0048D33-26BA-4893-8BCC-88CEF82FEBB6}" mergeInterval="0" personalView="1" maximized="1" xWindow="-8" yWindow="-8" windowWidth="1696" windowHeight="1036" tabRatio="946" activeSheetId="3" showComments="commIndAndComment"/>
    <customWorkbookView name="Диана П. - Personal View" guid="{8A1326BD-F0AB-414F-9F91-C2BB94CC9C17}" autoUpdate="1" mergeInterval="5" personalView="1" yWindow="4" windowWidth="1584" windowHeight="1046" tabRatio="794" activeSheetId="73"/>
    <customWorkbookView name="Иван Иванов - Personal View" guid="{FB7DEBE1-1047-4BE4-82FD-4BCA0CA8DD58}" mergeInterval="0" personalView="1" maximized="1" xWindow="-8" yWindow="-8" windowWidth="1936" windowHeight="1056" tabRatio="896" activeSheetId="10"/>
    <customWorkbookView name="Ellie Palakarcheva - Personal View" guid="{B3153F5C-CAD5-4C41-96F3-3BC56052414C}" mergeInterval="0" personalView="1" xWindow="941" yWindow="316" windowWidth="977" windowHeight="725" tabRatio="896" activeSheetId="76"/>
    <customWorkbookView name="Kapka Dobrinova - Personal View" guid="{A7B3A108-9CF6-4687-9321-110D304B17B9}" mergeInterval="0" personalView="1" maximized="1" xWindow="-8" yWindow="-8" windowWidth="1936" windowHeight="1056" tabRatio="946" activeSheetId="31"/>
    <customWorkbookView name="Vasilena Vasileva - Personal View" guid="{D2C72E70-F766-4D56-9E10-3C91A63BB7F3}" mergeInterval="0" personalView="1" minimized="1" windowWidth="0" windowHeight="0" tabRatio="741" activeSheetId="25" showComments="commIndAndComment"/>
    <customWorkbookView name="Goritsa Bahchevanova - Personal View" guid="{7CCD1884-1631-4809-8751-AE0939C32419}" mergeInterval="0" personalView="1" maximized="1" xWindow="85" yWindow="-8" windowWidth="1843" windowHeight="1096" activeSheetId="72"/>
    <customWorkbookView name="Eli Palakarcheva - Personal View" guid="{3AD1D9CC-D162-4119-AFCC-0AF9105FB248}" mergeInterval="0" personalView="1" xWindow="3" yWindow="240" windowWidth="1915" windowHeight="798" tabRatio="799" activeSheetId="3"/>
    <customWorkbookView name="Nina Nacheva - Personal View" guid="{931AA63B-6827-4BF4-8E25-ED232A88A09C}" mergeInterval="0" personalView="1" maximized="1" xWindow="-8" yWindow="-8" windowWidth="1936" windowHeight="1056" tabRatio="890" activeSheetId="26"/>
    <customWorkbookView name="Nikolay Stoimenov - Personal View" guid="{CA1DE4BE-C006-4405-B064-304EE6CCACF1}" mergeInterval="0" personalView="1" xWindow="3" yWindow="1" windowWidth="1076" windowHeight="1037" tabRatio="882" activeSheetId="50"/>
    <customWorkbookView name="Ralitsa Milanova - Personal View" guid="{D3393B8E-C3CB-4E3A-976E-E4CD065299F0}" mergeInterval="0" personalView="1" maximized="1" xWindow="-8" yWindow="-8" windowWidth="1936" windowHeight="1056" tabRatio="922" activeSheetId="21"/>
    <customWorkbookView name="Zhivka RAY Nikolova - Personal View" guid="{21329C76-F86B-400D-B8F5-F75B383E5B14}" mergeInterval="0" personalView="1" maximized="1" xWindow="-8" yWindow="-8" windowWidth="1936" windowHeight="1056" tabRatio="882" activeSheetId="59"/>
    <customWorkbookView name="Lyubinka Kostova - Personal View" guid="{CFC92B1C-D4F2-414F-8F12-92F529035B08}" mergeInterval="0" personalView="1" maximized="1" xWindow="-11" yWindow="-11" windowWidth="1942" windowHeight="1042" tabRatio="816" activeSheetId="25"/>
    <customWorkbookView name="Diana Pokrovnishka - Personal View" guid="{697182B0-1BEF-4A85-93A0-596802852AF2}" mergeInterval="0" personalView="1" xWindow="85" yWindow="115" windowWidth="1922" windowHeight="1100" activeSheetId="11"/>
    <customWorkbookView name="Velichka Zlatkova - Personal View" guid="{D37F8A47-E42F-4741-BE8D-5D961F7BB394}" mergeInterval="0" personalView="1" maximized="1" xWindow="-8" yWindow="-8" windowWidth="1936" windowHeight="1056" activeSheetId="61"/>
    <customWorkbookView name="Vilimira Petrova - Personal View" guid="{C83D4249-7B44-432A-B7FB-A6ACA6880240}" mergeInterval="0" personalView="1" maximized="1" xWindow="-8" yWindow="-8" windowWidth="1936" windowHeight="1056" activeSheetId="61"/>
    <customWorkbookView name="Darina Bumbalova - Personal View" guid="{51337751-BEAF-43F3-8CC9-400B99E751E8}" mergeInterval="0" personalView="1" maximized="1" xWindow="-8" yWindow="-8" windowWidth="1936" windowHeight="1056" activeSheetId="49"/>
    <customWorkbookView name="Lyudmil Soarev - Personal View" guid="{EB80C77D-AF78-41A9-A5FE-A7459DA92422}"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A1" i="10"/>
  <c r="A1" i="9"/>
  <c r="A1" i="8"/>
  <c r="A1" i="7"/>
  <c r="A1" i="6"/>
  <c r="A1" i="5"/>
  <c r="A1" i="4"/>
  <c r="A1" i="59"/>
  <c r="A1" i="47"/>
  <c r="H55" i="62" l="1"/>
  <c r="H54" i="62"/>
  <c r="H53" i="62"/>
  <c r="H44" i="62"/>
  <c r="H43" i="62"/>
  <c r="H42" i="62"/>
  <c r="H41" i="62"/>
  <c r="H40" i="62"/>
  <c r="H18" i="62"/>
  <c r="H17" i="62"/>
  <c r="H16" i="62"/>
  <c r="H15" i="62"/>
  <c r="H14" i="62"/>
  <c r="H13" i="62"/>
  <c r="H12" i="62"/>
  <c r="H11" i="62"/>
  <c r="H10" i="62"/>
  <c r="AD122" i="62"/>
  <c r="AD121" i="62"/>
  <c r="AD120" i="62"/>
  <c r="AD119" i="62"/>
  <c r="AD118" i="62"/>
  <c r="AD117" i="62"/>
  <c r="AD116" i="62"/>
  <c r="AD115" i="62"/>
  <c r="AD114" i="62"/>
  <c r="AD113" i="62"/>
  <c r="AD112" i="62"/>
  <c r="AD111" i="62"/>
  <c r="AD110" i="62"/>
  <c r="AD109" i="62"/>
  <c r="AD108" i="62"/>
  <c r="AD107" i="62"/>
  <c r="AD106" i="62"/>
  <c r="AD105" i="62"/>
  <c r="AD104" i="62"/>
  <c r="AD103" i="62"/>
  <c r="AD102" i="62"/>
  <c r="AD101" i="62"/>
  <c r="AD100" i="62"/>
  <c r="AD99" i="62"/>
  <c r="AD98" i="62"/>
  <c r="AD97" i="62"/>
  <c r="AD96" i="62"/>
  <c r="AD95" i="62"/>
  <c r="AD94" i="62"/>
  <c r="AD93" i="62"/>
  <c r="AD92" i="62"/>
  <c r="AD91" i="62"/>
  <c r="AD90" i="62"/>
  <c r="AD89" i="62"/>
  <c r="AD88" i="62"/>
  <c r="AD87" i="62"/>
  <c r="AD86" i="62"/>
  <c r="G86" i="62"/>
  <c r="F86" i="62"/>
  <c r="E86" i="62"/>
  <c r="D86" i="62"/>
  <c r="C86" i="62"/>
  <c r="AD85" i="62"/>
  <c r="G85" i="62"/>
  <c r="F85" i="62"/>
  <c r="E85" i="62"/>
  <c r="D85" i="62"/>
  <c r="C85" i="62"/>
  <c r="AD84" i="62"/>
  <c r="G84" i="62"/>
  <c r="F84" i="62"/>
  <c r="E84" i="62"/>
  <c r="D84" i="62"/>
  <c r="C84" i="62"/>
  <c r="AD83" i="62"/>
  <c r="AD82" i="62"/>
  <c r="AD81" i="62"/>
  <c r="AD80" i="62"/>
  <c r="AD79" i="62"/>
  <c r="AD78" i="62"/>
  <c r="AD77" i="62"/>
  <c r="AD76" i="62"/>
  <c r="AD75" i="62"/>
  <c r="AD74" i="62"/>
  <c r="AD73" i="62"/>
  <c r="AD72" i="62"/>
  <c r="AD71" i="62"/>
  <c r="AD70" i="62"/>
  <c r="AD69" i="62"/>
  <c r="AD68" i="62"/>
  <c r="AD67" i="62"/>
  <c r="AD66" i="62"/>
  <c r="AD65" i="62"/>
  <c r="D65" i="62"/>
  <c r="AD64" i="62"/>
  <c r="D64" i="62"/>
  <c r="AD63" i="62"/>
  <c r="D63" i="62"/>
  <c r="AD62" i="62"/>
  <c r="D62" i="62"/>
  <c r="AD61" i="62"/>
  <c r="D61" i="62"/>
  <c r="AD60" i="62"/>
  <c r="I60" i="62"/>
  <c r="D60" i="62"/>
  <c r="AD59" i="62"/>
  <c r="I59" i="62"/>
  <c r="D59" i="62"/>
  <c r="AD58" i="62"/>
  <c r="I58" i="62"/>
  <c r="D58" i="62"/>
  <c r="AD57" i="62"/>
  <c r="I57" i="62"/>
  <c r="D57" i="62"/>
  <c r="AD56" i="62"/>
  <c r="I56" i="62"/>
  <c r="D56" i="62"/>
  <c r="AD55" i="62"/>
  <c r="I55" i="62"/>
  <c r="D55" i="62"/>
  <c r="AD54" i="62"/>
  <c r="I54" i="62"/>
  <c r="D54" i="62"/>
  <c r="AI53" i="62"/>
  <c r="AH53" i="62"/>
  <c r="AG53" i="62"/>
  <c r="AD53" i="62"/>
  <c r="I53" i="62"/>
  <c r="D53" i="62"/>
  <c r="AI52" i="62"/>
  <c r="AH52" i="62"/>
  <c r="AG52" i="62"/>
  <c r="AD52" i="62"/>
  <c r="F52" i="62"/>
  <c r="C52" i="62"/>
  <c r="AI51" i="62"/>
  <c r="AH51" i="62"/>
  <c r="AG51" i="62"/>
  <c r="AD51" i="62"/>
  <c r="F51" i="62"/>
  <c r="C51" i="62"/>
  <c r="AI50" i="62"/>
  <c r="AH50" i="62"/>
  <c r="AG50" i="62"/>
  <c r="AD50" i="62"/>
  <c r="D50" i="62"/>
  <c r="AI49" i="62"/>
  <c r="AH49" i="62"/>
  <c r="AG49" i="62"/>
  <c r="AD49" i="62"/>
  <c r="D49" i="62"/>
  <c r="AI48" i="62"/>
  <c r="AH48" i="62"/>
  <c r="AG48" i="62"/>
  <c r="AD48" i="62"/>
  <c r="D48" i="62"/>
  <c r="AI47" i="62"/>
  <c r="AH47" i="62"/>
  <c r="AG47" i="62"/>
  <c r="AD47" i="62"/>
  <c r="F47" i="62"/>
  <c r="C47" i="62"/>
  <c r="AI46" i="62"/>
  <c r="AH46" i="62"/>
  <c r="AG46" i="62"/>
  <c r="AD46" i="62"/>
  <c r="F46" i="62"/>
  <c r="C46" i="62"/>
  <c r="AI45" i="62"/>
  <c r="AH45" i="62"/>
  <c r="AG45" i="62"/>
  <c r="AD45" i="62"/>
  <c r="F45" i="62"/>
  <c r="C45" i="62"/>
  <c r="AI44" i="62"/>
  <c r="AH44" i="62"/>
  <c r="AG44" i="62"/>
  <c r="AD44" i="62"/>
  <c r="I44" i="62"/>
  <c r="D44" i="62"/>
  <c r="C44" i="62"/>
  <c r="AI43" i="62"/>
  <c r="AH43" i="62"/>
  <c r="AG43" i="62"/>
  <c r="AD43" i="62"/>
  <c r="I43" i="62"/>
  <c r="D43" i="62"/>
  <c r="C43" i="62"/>
  <c r="AI42" i="62"/>
  <c r="AH42" i="62"/>
  <c r="AG42" i="62"/>
  <c r="AD42" i="62"/>
  <c r="I42" i="62"/>
  <c r="D42" i="62"/>
  <c r="C42" i="62"/>
  <c r="AI41" i="62"/>
  <c r="AH41" i="62"/>
  <c r="AG41" i="62"/>
  <c r="AD41" i="62"/>
  <c r="I41" i="62"/>
  <c r="D41" i="62"/>
  <c r="C41" i="62"/>
  <c r="AI40" i="62"/>
  <c r="AH40" i="62"/>
  <c r="AG40" i="62"/>
  <c r="AD40" i="62"/>
  <c r="I40" i="62"/>
  <c r="D40" i="62"/>
  <c r="C40" i="62"/>
  <c r="AI39" i="62"/>
  <c r="AH39" i="62"/>
  <c r="AG39" i="62"/>
  <c r="AD39" i="62"/>
  <c r="I39" i="62"/>
  <c r="F39" i="62"/>
  <c r="H39" i="62" s="1"/>
  <c r="D39" i="62"/>
  <c r="C39" i="62"/>
  <c r="AI38" i="62"/>
  <c r="AH38" i="62"/>
  <c r="AG38" i="62"/>
  <c r="AD38" i="62"/>
  <c r="I38" i="62"/>
  <c r="F38" i="62"/>
  <c r="H38" i="62" s="1"/>
  <c r="D38" i="62"/>
  <c r="C38" i="62"/>
  <c r="AI37" i="62"/>
  <c r="AH37" i="62"/>
  <c r="AG37" i="62"/>
  <c r="AD37" i="62"/>
  <c r="I37" i="62"/>
  <c r="F37" i="62"/>
  <c r="H37" i="62" s="1"/>
  <c r="D37" i="62"/>
  <c r="C37" i="62"/>
  <c r="AI36" i="62"/>
  <c r="AH36" i="62"/>
  <c r="AG36" i="62"/>
  <c r="AD36" i="62"/>
  <c r="I36" i="62"/>
  <c r="F36" i="62"/>
  <c r="H36" i="62" s="1"/>
  <c r="D36" i="62"/>
  <c r="C36" i="62"/>
  <c r="AI35" i="62"/>
  <c r="AH35" i="62"/>
  <c r="AG35" i="62"/>
  <c r="AD35" i="62"/>
  <c r="I35" i="62"/>
  <c r="F35" i="62"/>
  <c r="H35" i="62" s="1"/>
  <c r="D35" i="62"/>
  <c r="C35" i="62"/>
  <c r="AI34" i="62"/>
  <c r="AH34" i="62"/>
  <c r="AG34" i="62"/>
  <c r="AD34" i="62"/>
  <c r="I34" i="62"/>
  <c r="F34" i="62"/>
  <c r="H34" i="62" s="1"/>
  <c r="C34" i="62"/>
  <c r="AI33" i="62"/>
  <c r="AH33" i="62"/>
  <c r="AG33" i="62"/>
  <c r="AD33" i="62"/>
  <c r="I33" i="62"/>
  <c r="F33" i="62"/>
  <c r="H33" i="62" s="1"/>
  <c r="D33" i="62"/>
  <c r="C33" i="62"/>
  <c r="AI32" i="62"/>
  <c r="AH32" i="62"/>
  <c r="AG32" i="62"/>
  <c r="AD32" i="62"/>
  <c r="I32" i="62"/>
  <c r="F32" i="62"/>
  <c r="H32" i="62" s="1"/>
  <c r="D32" i="62"/>
  <c r="C32" i="62"/>
  <c r="AI31" i="62"/>
  <c r="AH31" i="62"/>
  <c r="AG31" i="62"/>
  <c r="AD31" i="62"/>
  <c r="I31" i="62"/>
  <c r="F31" i="62"/>
  <c r="H31" i="62" s="1"/>
  <c r="D31" i="62"/>
  <c r="C31" i="62"/>
  <c r="AI30" i="62"/>
  <c r="AH30" i="62"/>
  <c r="AG30" i="62"/>
  <c r="AD30" i="62"/>
  <c r="I30" i="62"/>
  <c r="F30" i="62"/>
  <c r="H30" i="62" s="1"/>
  <c r="D30" i="62"/>
  <c r="C30" i="62"/>
  <c r="AI29" i="62"/>
  <c r="AH29" i="62"/>
  <c r="AG29" i="62"/>
  <c r="AD29" i="62"/>
  <c r="I29" i="62"/>
  <c r="F29" i="62"/>
  <c r="H29" i="62" s="1"/>
  <c r="D29" i="62"/>
  <c r="C29" i="62"/>
  <c r="AI28" i="62"/>
  <c r="AH28" i="62"/>
  <c r="AG28" i="62"/>
  <c r="AD28" i="62"/>
  <c r="I28" i="62"/>
  <c r="F28" i="62"/>
  <c r="H28" i="62" s="1"/>
  <c r="D28" i="62"/>
  <c r="C28" i="62"/>
  <c r="AI27" i="62"/>
  <c r="AH27" i="62"/>
  <c r="AG27" i="62"/>
  <c r="AD27" i="62"/>
  <c r="I27" i="62"/>
  <c r="F27" i="62"/>
  <c r="H27" i="62" s="1"/>
  <c r="D27" i="62"/>
  <c r="C27" i="62"/>
  <c r="AI26" i="62"/>
  <c r="AH26" i="62"/>
  <c r="AG26" i="62"/>
  <c r="AD26" i="62"/>
  <c r="I26" i="62"/>
  <c r="F26" i="62"/>
  <c r="H26" i="62" s="1"/>
  <c r="D26" i="62"/>
  <c r="C26" i="62"/>
  <c r="AI25" i="62"/>
  <c r="AH25" i="62"/>
  <c r="AG25" i="62"/>
  <c r="AD25" i="62"/>
  <c r="I25" i="62"/>
  <c r="F25" i="62"/>
  <c r="H25" i="62" s="1"/>
  <c r="D25" i="62"/>
  <c r="C25" i="62"/>
  <c r="AI24" i="62"/>
  <c r="AH24" i="62"/>
  <c r="AG24" i="62"/>
  <c r="AD24" i="62"/>
  <c r="I24" i="62"/>
  <c r="F24" i="62"/>
  <c r="H24" i="62" s="1"/>
  <c r="D24" i="62"/>
  <c r="C24" i="62"/>
  <c r="AI23" i="62"/>
  <c r="AH23" i="62"/>
  <c r="AG23" i="62"/>
  <c r="AD23" i="62"/>
  <c r="I23" i="62"/>
  <c r="F23" i="62"/>
  <c r="H23" i="62" s="1"/>
  <c r="D23" i="62"/>
  <c r="C23" i="62"/>
  <c r="AI22" i="62"/>
  <c r="AH22" i="62"/>
  <c r="AG22" i="62"/>
  <c r="AD22" i="62"/>
  <c r="I22" i="62"/>
  <c r="F22" i="62"/>
  <c r="H22" i="62" s="1"/>
  <c r="D22" i="62"/>
  <c r="C22" i="62"/>
  <c r="AI21" i="62"/>
  <c r="AH21" i="62"/>
  <c r="AG21" i="62"/>
  <c r="AD21" i="62"/>
  <c r="I21" i="62"/>
  <c r="F21" i="62"/>
  <c r="H21" i="62" s="1"/>
  <c r="D21" i="62"/>
  <c r="C21" i="62"/>
  <c r="AI20" i="62"/>
  <c r="AH20" i="62"/>
  <c r="AG20" i="62"/>
  <c r="AD20" i="62"/>
  <c r="I20" i="62"/>
  <c r="F20" i="62"/>
  <c r="H20" i="62" s="1"/>
  <c r="D20" i="62"/>
  <c r="C20" i="62"/>
  <c r="AI19" i="62"/>
  <c r="AH19" i="62"/>
  <c r="AG19" i="62"/>
  <c r="AD19" i="62"/>
  <c r="I19" i="62"/>
  <c r="F19" i="62"/>
  <c r="H19" i="62" s="1"/>
  <c r="D19" i="62"/>
  <c r="C19" i="62"/>
  <c r="AI18" i="62"/>
  <c r="AH18" i="62"/>
  <c r="AG18" i="62"/>
  <c r="AD18" i="62"/>
  <c r="I18" i="62"/>
  <c r="AI17" i="62"/>
  <c r="AH17" i="62"/>
  <c r="AG17" i="62"/>
  <c r="AD17" i="62"/>
  <c r="I17" i="62"/>
  <c r="D17" i="62"/>
  <c r="AI16" i="62"/>
  <c r="AH16" i="62"/>
  <c r="AG16" i="62"/>
  <c r="AD16" i="62"/>
  <c r="I16" i="62"/>
  <c r="D16" i="62"/>
  <c r="AI15" i="62"/>
  <c r="AH15" i="62"/>
  <c r="AG15" i="62"/>
  <c r="AD15" i="62"/>
  <c r="I15" i="62"/>
  <c r="D15" i="62"/>
  <c r="AI14" i="62"/>
  <c r="AH14" i="62"/>
  <c r="AG14" i="62"/>
  <c r="AD14" i="62"/>
  <c r="I14" i="62"/>
  <c r="D14" i="62"/>
  <c r="AI13" i="62"/>
  <c r="AH13" i="62"/>
  <c r="AG13" i="62"/>
  <c r="AD13" i="62"/>
  <c r="I13" i="62"/>
  <c r="D13" i="62"/>
  <c r="AI12" i="62"/>
  <c r="AH12" i="62"/>
  <c r="AG12" i="62"/>
  <c r="AD12" i="62"/>
  <c r="I12" i="62"/>
  <c r="D12" i="62"/>
  <c r="AI11" i="62"/>
  <c r="AH11" i="62"/>
  <c r="AG11" i="62"/>
  <c r="AD11" i="62"/>
  <c r="I11" i="62"/>
  <c r="D11" i="62"/>
  <c r="AI10" i="62"/>
  <c r="AH10" i="62"/>
  <c r="AG10" i="62"/>
  <c r="AD10" i="62"/>
  <c r="I10" i="62"/>
  <c r="D10" i="62"/>
  <c r="AI9" i="62"/>
  <c r="AH9" i="62"/>
  <c r="AG9" i="62"/>
  <c r="AD9" i="62"/>
  <c r="I9" i="62"/>
  <c r="F9" i="62"/>
  <c r="H9" i="62" s="1"/>
  <c r="C9" i="62"/>
  <c r="AI8" i="62"/>
  <c r="AH8" i="62"/>
  <c r="AG8" i="62"/>
  <c r="AD8" i="62"/>
  <c r="I8" i="62"/>
  <c r="F8" i="62"/>
  <c r="H8" i="62" s="1"/>
  <c r="D8" i="62"/>
  <c r="C8" i="62"/>
  <c r="AI7" i="62"/>
  <c r="AH7" i="62"/>
  <c r="AG7" i="62"/>
  <c r="AD7" i="62"/>
  <c r="I7" i="62"/>
  <c r="F7" i="62"/>
  <c r="H7" i="62" s="1"/>
  <c r="D7" i="62"/>
  <c r="C7" i="62"/>
  <c r="AI6" i="62"/>
  <c r="AH6" i="62"/>
  <c r="AG6" i="62"/>
  <c r="AD6" i="62"/>
  <c r="I6" i="62"/>
  <c r="F6" i="62"/>
  <c r="H6" i="62" s="1"/>
  <c r="D6" i="62"/>
  <c r="C6" i="62"/>
  <c r="AI5" i="62"/>
  <c r="AH5" i="62"/>
  <c r="AG5" i="62"/>
  <c r="AD5" i="62"/>
  <c r="I5" i="62"/>
  <c r="F5" i="62"/>
  <c r="H5" i="62" s="1"/>
  <c r="D5" i="62"/>
  <c r="C5" i="62"/>
  <c r="AI4" i="62"/>
  <c r="AH4" i="62"/>
  <c r="AG4" i="62"/>
  <c r="AD4" i="62"/>
  <c r="I4" i="62"/>
  <c r="F4" i="62"/>
  <c r="H4" i="62" s="1"/>
  <c r="C4" i="62"/>
  <c r="AI3" i="62"/>
  <c r="AH3" i="62"/>
  <c r="AG3" i="62"/>
  <c r="AD3" i="62"/>
  <c r="I3" i="62"/>
  <c r="F3" i="62"/>
  <c r="H3" i="62" s="1"/>
  <c r="D3" i="62"/>
  <c r="C3" i="62"/>
  <c r="A1" i="11" l="1"/>
  <c r="A1" i="12"/>
  <c r="A1" i="13"/>
  <c r="A1" i="14"/>
  <c r="A1" i="15"/>
  <c r="A1" i="16"/>
  <c r="A1" i="17"/>
  <c r="A1" i="18"/>
  <c r="A1" i="19"/>
  <c r="A1" i="20"/>
  <c r="A1" i="21"/>
  <c r="A1" i="22"/>
  <c r="A1" i="23"/>
  <c r="A1" i="24"/>
  <c r="A1" i="25"/>
  <c r="A1" i="26"/>
  <c r="A1" i="27"/>
  <c r="A1" i="28"/>
  <c r="A1" i="29"/>
  <c r="A1" i="30"/>
  <c r="A1" i="31"/>
  <c r="A1" i="32"/>
  <c r="A1" i="33"/>
  <c r="A1" i="34"/>
  <c r="A1" i="35"/>
  <c r="A1" i="36"/>
  <c r="A1" i="39"/>
  <c r="A1" i="40"/>
  <c r="A1" i="41"/>
  <c r="A1" i="42"/>
  <c r="A1" i="43"/>
  <c r="A1" i="44"/>
  <c r="A1" i="45"/>
  <c r="A1" i="46"/>
  <c r="A1" i="52"/>
  <c r="A1" i="53"/>
  <c r="A1" i="54"/>
  <c r="A1" i="55"/>
  <c r="A1" i="56"/>
  <c r="A1" i="57"/>
  <c r="A1" i="58"/>
  <c r="A1" i="3"/>
</calcChain>
</file>

<file path=xl/sharedStrings.xml><?xml version="1.0" encoding="utf-8"?>
<sst xmlns="http://schemas.openxmlformats.org/spreadsheetml/2006/main" count="3882" uniqueCount="1939">
  <si>
    <t>а</t>
  </si>
  <si>
    <t>б</t>
  </si>
  <si>
    <t>в</t>
  </si>
  <si>
    <t>г</t>
  </si>
  <si>
    <t>д</t>
  </si>
  <si>
    <t>е</t>
  </si>
  <si>
    <t>ж</t>
  </si>
  <si>
    <t>Активи</t>
  </si>
  <si>
    <t>Общо активи</t>
  </si>
  <si>
    <t>Пасиви</t>
  </si>
  <si>
    <t>Общо пасиви</t>
  </si>
  <si>
    <t>Общо</t>
  </si>
  <si>
    <t>Пълна консолидация</t>
  </si>
  <si>
    <t>X</t>
  </si>
  <si>
    <t>1</t>
  </si>
  <si>
    <t>2</t>
  </si>
  <si>
    <t>3</t>
  </si>
  <si>
    <t>4</t>
  </si>
  <si>
    <t>5</t>
  </si>
  <si>
    <t>6</t>
  </si>
  <si>
    <t>7</t>
  </si>
  <si>
    <t>8</t>
  </si>
  <si>
    <t>9</t>
  </si>
  <si>
    <t>10</t>
  </si>
  <si>
    <t>11</t>
  </si>
  <si>
    <t>12</t>
  </si>
  <si>
    <t>13</t>
  </si>
  <si>
    <t>14</t>
  </si>
  <si>
    <t>15</t>
  </si>
  <si>
    <t>16</t>
  </si>
  <si>
    <t>17</t>
  </si>
  <si>
    <t>18</t>
  </si>
  <si>
    <t>19</t>
  </si>
  <si>
    <t>Пазарен риск</t>
  </si>
  <si>
    <t>РПА</t>
  </si>
  <si>
    <t>Минимални капиталови изисквания</t>
  </si>
  <si>
    <t>20</t>
  </si>
  <si>
    <t>21</t>
  </si>
  <si>
    <t>22</t>
  </si>
  <si>
    <t>23</t>
  </si>
  <si>
    <t>24</t>
  </si>
  <si>
    <t>25</t>
  </si>
  <si>
    <t>27</t>
  </si>
  <si>
    <t>28</t>
  </si>
  <si>
    <t>29</t>
  </si>
  <si>
    <t>Големи експозиции</t>
  </si>
  <si>
    <t>Операционен риск</t>
  </si>
  <si>
    <t>50%</t>
  </si>
  <si>
    <t>Капиталови изисквания</t>
  </si>
  <si>
    <t>Централни правителства или централни банки</t>
  </si>
  <si>
    <t>Институции</t>
  </si>
  <si>
    <t>Предприятия</t>
  </si>
  <si>
    <t>Експозиции на дребно</t>
  </si>
  <si>
    <t>Капиталови инструменти</t>
  </si>
  <si>
    <t>Субекти от публичния сектор</t>
  </si>
  <si>
    <t>Многостранни банки за развитие</t>
  </si>
  <si>
    <t>Международни организации</t>
  </si>
  <si>
    <t>Експозиции, обезпечени с ипотеки върху недвижим имот</t>
  </si>
  <si>
    <t>Експозиции в неизпълнение</t>
  </si>
  <si>
    <t>Покрити облигации</t>
  </si>
  <si>
    <t>Предприятия за колективно инвестиране</t>
  </si>
  <si>
    <t>з</t>
  </si>
  <si>
    <t>и</t>
  </si>
  <si>
    <t>й</t>
  </si>
  <si>
    <t>к</t>
  </si>
  <si>
    <t>л</t>
  </si>
  <si>
    <t>Други държави</t>
  </si>
  <si>
    <t>Селско стопанство, горско стопанство и риболов</t>
  </si>
  <si>
    <t>Добивна промишленост</t>
  </si>
  <si>
    <t>Преработваща промишленост</t>
  </si>
  <si>
    <t>Доставяне на води</t>
  </si>
  <si>
    <t>Строителство</t>
  </si>
  <si>
    <t>Хотелиерство и ресторантьорство</t>
  </si>
  <si>
    <t>Информация и комуникация</t>
  </si>
  <si>
    <t>Операции с недвижима собственост</t>
  </si>
  <si>
    <t>Професионални дейности и научни изследвания</t>
  </si>
  <si>
    <t>Административни и спомагателни дейности</t>
  </si>
  <si>
    <t>Образование</t>
  </si>
  <si>
    <t>Производство и разпределение на електрическа и топлинна енергия и на газообразни горива</t>
  </si>
  <si>
    <t>Дългови ценни книжа</t>
  </si>
  <si>
    <t>Получени обезпечения и финансови гаранции</t>
  </si>
  <si>
    <t>Кредити и аванси</t>
  </si>
  <si>
    <t>Задбалансови експозиции</t>
  </si>
  <si>
    <t>Други корекции</t>
  </si>
  <si>
    <t>Брутна балансова стойност на експозициите в неизпълнение</t>
  </si>
  <si>
    <t>Регионално правителство или местни органи на власт</t>
  </si>
  <si>
    <t>Експозиции, свързани с особено висок риск</t>
  </si>
  <si>
    <t>Институции и предприятия с краткосрочна кредитна оценка</t>
  </si>
  <si>
    <t>Други позиции</t>
  </si>
  <si>
    <t>Експозиции преди ССF и CRM</t>
  </si>
  <si>
    <t>Експозиции след ССF и CRM</t>
  </si>
  <si>
    <t>РПA и плътност на РПА</t>
  </si>
  <si>
    <t>Класове експозиции</t>
  </si>
  <si>
    <t>Балансова стойност</t>
  </si>
  <si>
    <t>Задбалансова стойност</t>
  </si>
  <si>
    <t>Плътност на РПА</t>
  </si>
  <si>
    <t>Рисково тегло</t>
  </si>
  <si>
    <t>20%</t>
  </si>
  <si>
    <t>75%</t>
  </si>
  <si>
    <t>100%</t>
  </si>
  <si>
    <t>Други</t>
  </si>
  <si>
    <t>Ефективна очаквана положителна експозиция</t>
  </si>
  <si>
    <t>Стойност на експозицията</t>
  </si>
  <si>
    <t>Предварително финансирани вноски в гаранционния фонд</t>
  </si>
  <si>
    <t>Нефинансирани вноски в гаранционния фонд</t>
  </si>
  <si>
    <t>Кръстосано нетиране на продукти</t>
  </si>
  <si>
    <t>Продукти без опционални характеристики</t>
  </si>
  <si>
    <t>Лихвен риск (общ и специфичен)</t>
  </si>
  <si>
    <t>Риск, свързан с капиталови инструменти (общ и специфичен)</t>
  </si>
  <si>
    <t>Валутен риск</t>
  </si>
  <si>
    <t>Стоков риск</t>
  </si>
  <si>
    <t>Опции</t>
  </si>
  <si>
    <t>Опростен подход</t>
  </si>
  <si>
    <t>Сценариен подход</t>
  </si>
  <si>
    <t>Секюритизация (специфичен риск)</t>
  </si>
  <si>
    <t>ПОК ДСК - Родина АД</t>
  </si>
  <si>
    <t>ДСК Управление на активи АД</t>
  </si>
  <si>
    <t>Дружество за касови услуги АД</t>
  </si>
  <si>
    <t>Предприятие за касови услуги</t>
  </si>
  <si>
    <t>Инвестиционно дружество</t>
  </si>
  <si>
    <t>Застрахователен брокер</t>
  </si>
  <si>
    <t>Финансови активи държани за търгуване</t>
  </si>
  <si>
    <t>Нетни вземания по финансов лизинг</t>
  </si>
  <si>
    <t>Текущи данъчни активи</t>
  </si>
  <si>
    <t>Дълготрайни материални активи и инвестиционни имоти</t>
  </si>
  <si>
    <t>Дълготрайни нематериални активи</t>
  </si>
  <si>
    <t>Други активи</t>
  </si>
  <si>
    <t>Парични средства и разплащателни сметки при Централната банка и банки-кореспонденти</t>
  </si>
  <si>
    <t>Кредити и вземания от банки</t>
  </si>
  <si>
    <t xml:space="preserve">Депозити от банки </t>
  </si>
  <si>
    <t>Текущи данъчни пасиви</t>
  </si>
  <si>
    <t>В хиляди лева</t>
  </si>
  <si>
    <t>Инвестиции в асоциирани дружества</t>
  </si>
  <si>
    <t>Кредити от банки и финансови институции</t>
  </si>
  <si>
    <t>b</t>
  </si>
  <si>
    <t>e</t>
  </si>
  <si>
    <t>САЩ</t>
  </si>
  <si>
    <t>Казахстан</t>
  </si>
  <si>
    <t>Сирийска арабска република</t>
  </si>
  <si>
    <t>Босна и Херцеговина</t>
  </si>
  <si>
    <t>България</t>
  </si>
  <si>
    <t>Чешка република</t>
  </si>
  <si>
    <t>Ирландия</t>
  </si>
  <si>
    <t>Република Молдова</t>
  </si>
  <si>
    <t>Румъния</t>
  </si>
  <si>
    <t>Словения</t>
  </si>
  <si>
    <t>Украйна</t>
  </si>
  <si>
    <t>Армения</t>
  </si>
  <si>
    <t>Унгария</t>
  </si>
  <si>
    <t>Испания</t>
  </si>
  <si>
    <t>Полша</t>
  </si>
  <si>
    <t>Германия</t>
  </si>
  <si>
    <t>Нидерландия</t>
  </si>
  <si>
    <t>Италия</t>
  </si>
  <si>
    <t>Държавно управление</t>
  </si>
  <si>
    <t>Общо активи съгласно публикуваните финансови отчети</t>
  </si>
  <si>
    <t>Корекция за дериватни финансови инструменти</t>
  </si>
  <si>
    <t>Корекция за СФЦК</t>
  </si>
  <si>
    <t>Корекция за задбалансови позиции (т.е. конвертиране на задбалансови експозиции в кредитния им еквивалент)</t>
  </si>
  <si>
    <t>Експозиции с оглед на отношението на ливъридж по РКИ</t>
  </si>
  <si>
    <t>Експозиции по деривати</t>
  </si>
  <si>
    <t>Експозиция, определена по метода на първоначалната експозиция</t>
  </si>
  <si>
    <t>Завишаване за предоставени по деривати обезпечения, когато са приспаднати от балансовите активи съгласно приложимата счетоводна рамка</t>
  </si>
  <si>
    <t>(Приспадания на осчетоводените като активи вземания за вариационен маржин в парични средства, предоставен при сделки с деривати)</t>
  </si>
  <si>
    <t>Коригирана ефективна условна стойност на издадените кредитни деривати</t>
  </si>
  <si>
    <t>(Компенсации на коригираните ефективни условни стойности и допълнителни приспадания за издадени кредитни деривати)</t>
  </si>
  <si>
    <t>EU-14a</t>
  </si>
  <si>
    <t>Други задбалансови експозиции</t>
  </si>
  <si>
    <t>Задбалансови експозиции по брутна условна стойност</t>
  </si>
  <si>
    <t>Капитал и мярка за общата експозиция</t>
  </si>
  <si>
    <t>Капитал от първи ред</t>
  </si>
  <si>
    <t>Отношение на ливъридж</t>
  </si>
  <si>
    <t>Избор на преходни разпоредби и стойност на отписаните доверителни дейности</t>
  </si>
  <si>
    <t>EU-23</t>
  </si>
  <si>
    <t>Избор на преходни разпоредби за определението на мярката за капитала</t>
  </si>
  <si>
    <t>EU-1</t>
  </si>
  <si>
    <t>Общо балансови експозиции (с изключение на деривати, СФЦК и изключени експозиции), от които:</t>
  </si>
  <si>
    <t>EU-2</t>
  </si>
  <si>
    <t>Експозиции в търговския портфейл</t>
  </si>
  <si>
    <t>EU-3</t>
  </si>
  <si>
    <t>Експозиции в банковия портфейл, от които:</t>
  </si>
  <si>
    <t>EU-4</t>
  </si>
  <si>
    <t>EU-5</t>
  </si>
  <si>
    <t>Експозиции, третирани като към държави</t>
  </si>
  <si>
    <t>EU-6</t>
  </si>
  <si>
    <t>Експозиции към регионални правителства, многостранни банки за развитие, международни организации и субекти от публичния сектор, които не са третирани като към държави</t>
  </si>
  <si>
    <t>EU-7</t>
  </si>
  <si>
    <t>EU-8</t>
  </si>
  <si>
    <t>Обезпечени с ипотеки върху недвижими имоти</t>
  </si>
  <si>
    <t>EU-9</t>
  </si>
  <si>
    <t>EU-10</t>
  </si>
  <si>
    <t>EU-11</t>
  </si>
  <si>
    <t>EU-12</t>
  </si>
  <si>
    <t>Други експозиции (например капиталови инструменти, секюритизации и други активи, които нямат характер на кредитни задължения)</t>
  </si>
  <si>
    <t>32</t>
  </si>
  <si>
    <t>33</t>
  </si>
  <si>
    <t>34</t>
  </si>
  <si>
    <t>37</t>
  </si>
  <si>
    <t>38</t>
  </si>
  <si>
    <t>39</t>
  </si>
  <si>
    <t>При поискване</t>
  </si>
  <si>
    <t>&gt; 5 години</t>
  </si>
  <si>
    <t>Брутна положителна справедлива стойност или нетна балансова стойност</t>
  </si>
  <si>
    <t xml:space="preserve">Ползи при нетиране    </t>
  </si>
  <si>
    <t xml:space="preserve">Нетирана текуща кредитна експозиция   </t>
  </si>
  <si>
    <t xml:space="preserve">Нетна кредитна експозиция    </t>
  </si>
  <si>
    <t xml:space="preserve">Получено обезпечение    </t>
  </si>
  <si>
    <t>ЕU LI1: Разлики между счетоводния и надзорния обхват на консолидация и съотнасяне на категориите на финансовия отчет към регулаторните рискови категории</t>
  </si>
  <si>
    <t>ЕU LI2: Основни източници на разлики между регулаторните размери на експозициите и балансовите стойности във финансовите отчети</t>
  </si>
  <si>
    <t>ЕU OV1: Преглед на РПА</t>
  </si>
  <si>
    <t>ЕU CR4: Стандартизиран подход — Експозиция към кредитен риск и ефект на редуцирането на кредитния риск (CRM)</t>
  </si>
  <si>
    <t>35</t>
  </si>
  <si>
    <t>ЕU CR5: Стандартизиран подход</t>
  </si>
  <si>
    <t>ЕU CСR1: Анализ на експозициите към кредитен риск от контрагента (ССR) по подходи</t>
  </si>
  <si>
    <t>EU CCR1 – Analysis of CCR exposure by approach</t>
  </si>
  <si>
    <t>ЕU CСR3: Стандартизиран подход — експозиции към ССR по регулаторни портфейли и рискове</t>
  </si>
  <si>
    <t>EU CСR5-А: Въздействие на нетирането и полученото обезпечение върху стойностите на експозициите</t>
  </si>
  <si>
    <t>ЕU MR1: Пазарен риск съгласно стандартизирания подход</t>
  </si>
  <si>
    <t>010</t>
  </si>
  <si>
    <t>020</t>
  </si>
  <si>
    <t>030</t>
  </si>
  <si>
    <t>Израел</t>
  </si>
  <si>
    <t>Индия</t>
  </si>
  <si>
    <t>Алжир</t>
  </si>
  <si>
    <t>Египет</t>
  </si>
  <si>
    <t>Мароко</t>
  </si>
  <si>
    <t>Тунис</t>
  </si>
  <si>
    <t>Южна Африка</t>
  </si>
  <si>
    <t>Албания</t>
  </si>
  <si>
    <t>Австрия</t>
  </si>
  <si>
    <t>Белгия</t>
  </si>
  <si>
    <t>Беларус</t>
  </si>
  <si>
    <t>Швейцария</t>
  </si>
  <si>
    <t>Дания</t>
  </si>
  <si>
    <t>Финландия</t>
  </si>
  <si>
    <t>Франция</t>
  </si>
  <si>
    <t>Гърция</t>
  </si>
  <si>
    <t>Хърватско</t>
  </si>
  <si>
    <t>Исландия</t>
  </si>
  <si>
    <t>Норвегия</t>
  </si>
  <si>
    <t>Португалия</t>
  </si>
  <si>
    <t>Сърбия</t>
  </si>
  <si>
    <t>Швеция</t>
  </si>
  <si>
    <t>Словакия</t>
  </si>
  <si>
    <t>Турция</t>
  </si>
  <si>
    <t>Бразилия</t>
  </si>
  <si>
    <t>Деривати</t>
  </si>
  <si>
    <t>СФЦК</t>
  </si>
  <si>
    <t>Собствен капитал</t>
  </si>
  <si>
    <t>Базов собствен капитал от първи ред</t>
  </si>
  <si>
    <t>Изплатени капиталови инструменти</t>
  </si>
  <si>
    <t>Нематериални активи</t>
  </si>
  <si>
    <t>Натрупан друг всеобхватен доход</t>
  </si>
  <si>
    <t>Допълнителни приспадания от базовия собствен капитал от първи ред (за специфичен кредитен риск)</t>
  </si>
  <si>
    <t>Капитал от втори ред</t>
  </si>
  <si>
    <t>Отношение на обща капиталова адекватност</t>
  </si>
  <si>
    <t>Балансови елементи, участващи в изчисляване на регулаторния капитал</t>
  </si>
  <si>
    <t>Стойност във финансовите отчети</t>
  </si>
  <si>
    <t xml:space="preserve">Стойност за регулаторни цели </t>
  </si>
  <si>
    <t xml:space="preserve">Инвестиции на разположение за продажба </t>
  </si>
  <si>
    <t>в т.ч. инструменти на базовия собствен капитал от първи ред на предприятия от финансовия сектор, когато институцията няма значителни инвестиции - стойност, превишаваща прага от 10 %</t>
  </si>
  <si>
    <t>в т.ч. инвестиции в елементи на капитала от втори ред в предприятия, в които банката няма значително участие - стойност, превишаваща прага от 10 %</t>
  </si>
  <si>
    <t xml:space="preserve">в т.ч. инструменти на базовия собствен капитал от първи ред на предприятия от финансовия сектор, когато институцията има значителни инвестиции </t>
  </si>
  <si>
    <t>Основен капитал</t>
  </si>
  <si>
    <t>Неразпределена   печалба</t>
  </si>
  <si>
    <t xml:space="preserve">Общи и други резерви </t>
  </si>
  <si>
    <t>Друг всеобхватен доход</t>
  </si>
  <si>
    <t>в т. ч. отрицателни резерви по план с дефинирани доходи</t>
  </si>
  <si>
    <t>в т.ч. положителни преоценки по справедлива стойност на дълготрайни материални активи</t>
  </si>
  <si>
    <t>Общо капитал</t>
  </si>
  <si>
    <t>Малцинствено участие</t>
  </si>
  <si>
    <t>Основни характеристики на капиталовите инструменти</t>
  </si>
  <si>
    <t>Емитент</t>
  </si>
  <si>
    <t>Единен идентификатор (например CUSIP, ISIN или идентифакаторът от Bloomberg за частично пласиране на емисии на ценни книжа)</t>
  </si>
  <si>
    <t xml:space="preserve">BG1100050001 </t>
  </si>
  <si>
    <t>Приложимо право (или права) по отношение на инструмента</t>
  </si>
  <si>
    <t>Българско</t>
  </si>
  <si>
    <t>Регламентиране</t>
  </si>
  <si>
    <t>Индивидуална и консолидирана основа</t>
  </si>
  <si>
    <t>Вид инструмент (видовете се определят от всяка юрисдикция)</t>
  </si>
  <si>
    <t>Обикновени акции</t>
  </si>
  <si>
    <t>10 лева</t>
  </si>
  <si>
    <t>9a</t>
  </si>
  <si>
    <t>Емисионна цена</t>
  </si>
  <si>
    <t>9b</t>
  </si>
  <si>
    <t>Цена на обратно изкупуване</t>
  </si>
  <si>
    <t>Счетоводна класификация</t>
  </si>
  <si>
    <t>акционерен капитал</t>
  </si>
  <si>
    <t>26.01.1999 г.</t>
  </si>
  <si>
    <t>безсрочен</t>
  </si>
  <si>
    <t>без падеж</t>
  </si>
  <si>
    <t xml:space="preserve">Да </t>
  </si>
  <si>
    <t>не се прилага</t>
  </si>
  <si>
    <t>Последващи дати на предварителното обратно изкупуване, ако е приложимо</t>
  </si>
  <si>
    <t>купони/дивиденти</t>
  </si>
  <si>
    <t>плаващ</t>
  </si>
  <si>
    <t>Ставка на купона и свързани с нея индекси</t>
  </si>
  <si>
    <t>20a</t>
  </si>
  <si>
    <t>20b</t>
  </si>
  <si>
    <t>пълна свобода</t>
  </si>
  <si>
    <t>Некумулативен или кумулативен</t>
  </si>
  <si>
    <t>Ако се преоценява, посочете задействащите преоценката фактори</t>
  </si>
  <si>
    <t>Ако се преоценява - изцяло или частично</t>
  </si>
  <si>
    <t>Ако се преоценява - с постоянна сила или временно</t>
  </si>
  <si>
    <t>Ако преоценката е временна - описание на проценъчния механизъм</t>
  </si>
  <si>
    <t>БАЗОВ СОБСТВЕН КАПИТАЛ ОТ ПЪРВИ РЕД: ИНСТРУМЕНТИ И РЕЗЕРВИ</t>
  </si>
  <si>
    <t xml:space="preserve"> (Б) Позоваване на чл. от Регламент (EС) № 575/2013</t>
  </si>
  <si>
    <t>Капиталови инструменти и свързани с тях премиийни резерви</t>
  </si>
  <si>
    <t>от които, Инструмент тип 1 Обикновени акции</t>
  </si>
  <si>
    <t>списък на ЕБО, чл. 26, пар. 3</t>
  </si>
  <si>
    <t>Неразпределена печалба</t>
  </si>
  <si>
    <t>чл. 26, пар. 1, б. в)</t>
  </si>
  <si>
    <t>чл. 26, пар. 1</t>
  </si>
  <si>
    <t>3 а</t>
  </si>
  <si>
    <t>Фондове за покриване на общи банкови рискове</t>
  </si>
  <si>
    <t>чл. 26, пар. 1, б. е)</t>
  </si>
  <si>
    <t>Размер на допустимите позиции по член 484, параграф 3 и свързаните премийни резерви, предмет на постоянно отпадане от БСК1</t>
  </si>
  <si>
    <t>чл. 486, пар. 2</t>
  </si>
  <si>
    <t>Малцинствени  участия,
(сума, допустима в консолидирания БСК1)</t>
  </si>
  <si>
    <t>5а</t>
  </si>
  <si>
    <t>Проверена от независимо лице междинна печалба минус всички предвидими отчисления от печалбата или дивиденти</t>
  </si>
  <si>
    <t>чл. 26, пар. 2</t>
  </si>
  <si>
    <t>Базовия собствен капитал от първи ред (БСК1), преди корекции с оглед нормативните изисквания</t>
  </si>
  <si>
    <t>Допълнителни корекции в стойността (сума с отрицателен знак)</t>
  </si>
  <si>
    <t>чл. 34, и 105</t>
  </si>
  <si>
    <t>празен ЕС</t>
  </si>
  <si>
    <t>Резерви от преоценка по справедлива стойност, свързани с печалба или загуба от хеджиране на парични  потоци</t>
  </si>
  <si>
    <t>Всяко увеличение в собствения капитал, което произтича от секюритизирани активи (сума с отрицателен знак)</t>
  </si>
  <si>
    <t>чл. 32, пар. 1</t>
  </si>
  <si>
    <t>Печалба или загуба по оценените по справедлива стойност пасиви, причинени от промени в кредитния рейтинг</t>
  </si>
  <si>
    <t>Активи на пенсионен фонд с предварително определен размер на пенсията (сума с отрицателен знак)</t>
  </si>
  <si>
    <t>Преките и непреки позиции на институция в собствени инсрументи на БСК1 (сума с отрицателен знак)</t>
  </si>
  <si>
    <t>Преките, непреки и синтетични позиции на институцията в  инструменти на БСК1 на предприятие от финансовия сектор, в които тя има значителни инвестиции (над 10 %  и нето от допустимите къси позиции) (сума с отрицателен знак)</t>
  </si>
  <si>
    <t>20а</t>
  </si>
  <si>
    <t>Размер на експозициите на следните елементи, на които може да бъде присъдено рисково тегло 1250 %, когато институцията избере алтернативно на прилагането му приспадане</t>
  </si>
  <si>
    <t>чл. 36, пар. 1, б. к)</t>
  </si>
  <si>
    <t>20б</t>
  </si>
  <si>
    <t>от които: квалифицирани дялови участия извън финансов сектор (сума с отрицателен знак)</t>
  </si>
  <si>
    <t>чл. 36, пар. 1, б. к), подточка i), чл. 89-91</t>
  </si>
  <si>
    <t>20в</t>
  </si>
  <si>
    <t>от които: секюритизиращи позиции (сума с отрицателен знак)</t>
  </si>
  <si>
    <t>чл. 36, пар. 1, б. к), подточка ii), чл. 243, пар. 1, б. б), чл. 244, пар. 1, б. б) и чл. 258</t>
  </si>
  <si>
    <t>20г</t>
  </si>
  <si>
    <t>от които:свободни доставки (сума с отрицателен знак)</t>
  </si>
  <si>
    <t>чл. 36, пар. 1, б. к), подточка iii) чл. 379, пар. 3</t>
  </si>
  <si>
    <t>чл. 48, пар. 1</t>
  </si>
  <si>
    <t>от които: преките и непреки позиции на институцията в  инструменти на БСК1 на дружества от финансовия сектор, в които тя има значителни инвестиции</t>
  </si>
  <si>
    <t>от които: активи с отсрочен данък, произтичащи  от временни разлики</t>
  </si>
  <si>
    <t>25а</t>
  </si>
  <si>
    <t>Загуба от текущата финансова година  (сума с отрицателен знак)</t>
  </si>
  <si>
    <t>Предвидени данъчни отчисления във връзка с елементите от БСК1 (сума с отрицателен знак)</t>
  </si>
  <si>
    <t>чл. 36, пар. 1, б. л)</t>
  </si>
  <si>
    <t>Допустими приспадания от ДК1, които надвишават ДК1 на институцията (сума с отрицателен знак)</t>
  </si>
  <si>
    <t>чл. 36, пар. 1, б. й)</t>
  </si>
  <si>
    <t>Базов собствен капитал от първи ред (БСК1)</t>
  </si>
  <si>
    <t>Допълнителен капитал от първи ред (ДК1): инструменти</t>
  </si>
  <si>
    <t>31</t>
  </si>
  <si>
    <t>от които: квалифицирани като собствен капитал съгласно приложимите счетоводни стандарти</t>
  </si>
  <si>
    <t>от които: квалифицирани като пасиви съгласно приложимите счетоводни стандарти</t>
  </si>
  <si>
    <t>Размер на допустимите позици по член 484, параграф 4 и свързаните премийни резерви, предмет на постепенно отпадане от ДК1</t>
  </si>
  <si>
    <t>чл. 486, пар. 3</t>
  </si>
  <si>
    <t>Допустим капитал от първи ред, включен в консолидирания ДК1 (включително малцинствените участия, които не са включени в ред 5), емитиран от дъщерни предприятия и притежаван от трети страни</t>
  </si>
  <si>
    <t>от които: инструменти, емитирани от дъщерни предприятия, които подлежат на постепенно отпадане</t>
  </si>
  <si>
    <t>36</t>
  </si>
  <si>
    <t>Допълнителен капитал от първи ред (ДК1) преди корекции с оглед на нормативните изисквания</t>
  </si>
  <si>
    <t>Допълнителен капитал от първи ред (ДК1): корекции с оглед на нормативните изисквания</t>
  </si>
  <si>
    <t>Преките и непреките позиции на институцията в собствени инструменти на ДК1  (сума с отрицателен знак)</t>
  </si>
  <si>
    <t>40</t>
  </si>
  <si>
    <t>42</t>
  </si>
  <si>
    <t>Допустими приспадания от К2, които надвишават К2 на институцията (сума с отрицателен знак)</t>
  </si>
  <si>
    <t>чл. 56, б. д)</t>
  </si>
  <si>
    <t>43</t>
  </si>
  <si>
    <t>Общо корекции на допълнителния капитал от първи ред (ДК1) с оглед на нормативните изисквания</t>
  </si>
  <si>
    <t>44</t>
  </si>
  <si>
    <t>Допълнителен капитал от първи ред (ДК1)</t>
  </si>
  <si>
    <t>45</t>
  </si>
  <si>
    <t>Капитал от първи ред (К1=БСК1 +ДК1)</t>
  </si>
  <si>
    <t>Капитал от втори ред (К2): инструменти и провизии</t>
  </si>
  <si>
    <t>46</t>
  </si>
  <si>
    <t>чл. 62-63</t>
  </si>
  <si>
    <t>47</t>
  </si>
  <si>
    <t>Размер на допустимите позици по член 484, параграф 5 и свързаните премийни резерви, предмет на постепенно отпадане от К2</t>
  </si>
  <si>
    <t>чл. 486, пар. 4</t>
  </si>
  <si>
    <t>48</t>
  </si>
  <si>
    <t>Допустими инструменти на собствени средства, включени в консолидирания К2 (включително малцинствени участия и инструменти на ДК1, които не са включени в редовете 5 - 34) емитирани от дъщерни предпрятия и притежавани от трети страни</t>
  </si>
  <si>
    <t>49</t>
  </si>
  <si>
    <t>от които, инструменти, емитирани от дъщерни предприятия, които подлежат на постепенно отпадане</t>
  </si>
  <si>
    <t>50</t>
  </si>
  <si>
    <t>Корекции с оглед на кредитния риск</t>
  </si>
  <si>
    <t>чл. 62, букви в) и г)</t>
  </si>
  <si>
    <t>51</t>
  </si>
  <si>
    <t>Капитал от втори ред (К2) преди корекции с оглед на нормативните изисквания</t>
  </si>
  <si>
    <t>Капитал от втори ред (К2): корекции с оглед на нормативните изисквания</t>
  </si>
  <si>
    <t>52</t>
  </si>
  <si>
    <t>Преките и непреките позиции на институцията в собствени инструменти на К2 и подчинените заеми (сума с отрицателен знак)</t>
  </si>
  <si>
    <t>53</t>
  </si>
  <si>
    <t>Позициите в инструменти на К2 и подчинените заеми на предприятия от финансовия сектор, които имат с институцията реципрочна кръстосана позиция, създадена с цел да се раздуят изкуствено собствените й средства (сума с отрицателен знак)</t>
  </si>
  <si>
    <t>54</t>
  </si>
  <si>
    <t>Преките и непреките позиции в инструменти на К2 и подчинените заеми на предприятия от финансовия сектор, в които институцията няма значителни инвестиции (над 10 % и нето от допустимите къси позиции) (сума с отрицателен знак)</t>
  </si>
  <si>
    <t>55</t>
  </si>
  <si>
    <t>Преките и непреките позиции на институцията  в  инструменти на К2 и подчинените заеми на предприятия от финансовия сектор, в които институцията има  значителни инвестиции (нето от допустимите къси позиции) (сума с отрицателен знак)</t>
  </si>
  <si>
    <t>56</t>
  </si>
  <si>
    <t>57</t>
  </si>
  <si>
    <t>58</t>
  </si>
  <si>
    <t>Капитал от втори ред (К2):</t>
  </si>
  <si>
    <t>59</t>
  </si>
  <si>
    <t xml:space="preserve">Съвкупен капитал (СК=К1+К2) </t>
  </si>
  <si>
    <t>60</t>
  </si>
  <si>
    <t>Съвкупни рисково претеглени активи</t>
  </si>
  <si>
    <t>Капиталови съотношения и буфери</t>
  </si>
  <si>
    <t>61</t>
  </si>
  <si>
    <t>62</t>
  </si>
  <si>
    <t>63</t>
  </si>
  <si>
    <t xml:space="preserve">чл. 92, пар. 2, б. в) </t>
  </si>
  <si>
    <t>64</t>
  </si>
  <si>
    <t>65</t>
  </si>
  <si>
    <t>66</t>
  </si>
  <si>
    <t>67</t>
  </si>
  <si>
    <t>67а</t>
  </si>
  <si>
    <t>68</t>
  </si>
  <si>
    <t>Разполагаем за покриване на буферите базов собствен капитал от първи ред (като процент от общата рискова експозиция)</t>
  </si>
  <si>
    <t>ДКИ, чл. 128</t>
  </si>
  <si>
    <t>72</t>
  </si>
  <si>
    <t>73</t>
  </si>
  <si>
    <t xml:space="preserve">Преките и непреки позиции на институцията в  инструменти на БСК1 на предприятия от финансовия сектор, в които тя има значителни инвестиции (под 10 % праг и нето от допустимите къси позиции) </t>
  </si>
  <si>
    <t>74</t>
  </si>
  <si>
    <t>празен в ЕС</t>
  </si>
  <si>
    <t>75</t>
  </si>
  <si>
    <t>Активи с отсрочен данък, произтичащи от временни разлики (под 10 % и нето от свързания данъчен пасив, когато са изпълнени условията в челн 38, параграф 3)</t>
  </si>
  <si>
    <t>Приложими ограничения за включването на провизии в капитала от втори ред</t>
  </si>
  <si>
    <t>76</t>
  </si>
  <si>
    <t>Корекции с оглед на кредитния риск, включени в К2 във връзка с експозиции, към които се прилага стандартизираният подход (преди въвеждане на ограничението)</t>
  </si>
  <si>
    <t>чл. 62</t>
  </si>
  <si>
    <t>77</t>
  </si>
  <si>
    <t>78</t>
  </si>
  <si>
    <t>Корекции с оглед на кредитния риск включени в К2  във връзка с експозиции, към които се прилага подходът на вътрешните рейтинги (преди въвеждане на ограничението)</t>
  </si>
  <si>
    <t>79</t>
  </si>
  <si>
    <t>Ограничение за включването на корекции в К2 с оглед на кредитния риск съгласно подхода на вътрешните рейтинги</t>
  </si>
  <si>
    <t>Капиталови инструменти, към които се прилагат споразумения с временна сила (1 януари 2014 г.-1 януари 2022 г.)</t>
  </si>
  <si>
    <t>80</t>
  </si>
  <si>
    <t>Действащо ограничение за инструментите на БСК1, към които се прилагат споразумения с временна сила.</t>
  </si>
  <si>
    <t>чл. 484, пар. 3, чл. 486, пар. 2 и 5</t>
  </si>
  <si>
    <t>81</t>
  </si>
  <si>
    <t>Сума, изключена от БСК1 поради ограничението (превишава го след обратното изкупуване и падежите)</t>
  </si>
  <si>
    <t>82</t>
  </si>
  <si>
    <t>Действащо ограничение за инструментите на ДК1, към които се прилагат споразумения с временна сила.</t>
  </si>
  <si>
    <t>чл. 484, пар. 4, чл. 486, пар. 3 и 5</t>
  </si>
  <si>
    <t>83</t>
  </si>
  <si>
    <t>Сума, изключена от ДК1 поради ограничението (превишава го след обратното изкупуване и падежите)</t>
  </si>
  <si>
    <t>84</t>
  </si>
  <si>
    <t>Действащо ограничение за инструментите на К2, към които се прилагат споразумения с временна сила.</t>
  </si>
  <si>
    <t>чл. 484, пар. 5, чл. 486, пар. 4 и 5</t>
  </si>
  <si>
    <t>85</t>
  </si>
  <si>
    <t>Сума, изключена от К2 поради ограничението (превишава го след обратното изкупуване и падежите)</t>
  </si>
  <si>
    <t>Нетна открита валутна позиция</t>
  </si>
  <si>
    <t>Брутна позиция</t>
  </si>
  <si>
    <t>Нетна позиция</t>
  </si>
  <si>
    <t>Капиталово изискване (сума)*</t>
  </si>
  <si>
    <t>дълга</t>
  </si>
  <si>
    <t>къса</t>
  </si>
  <si>
    <t>Обща позиция във валути</t>
  </si>
  <si>
    <t>Силно корелирани валути</t>
  </si>
  <si>
    <t xml:space="preserve">Други валути </t>
  </si>
  <si>
    <t>Валутни позиции</t>
  </si>
  <si>
    <t>* когато нетната открита валутна позиция превишава 2% от капиталовата база</t>
  </si>
  <si>
    <t>** EUR не участва в изчислението за открита валутна позиция</t>
  </si>
  <si>
    <t>040</t>
  </si>
  <si>
    <t>060</t>
  </si>
  <si>
    <t>090</t>
  </si>
  <si>
    <t>120</t>
  </si>
  <si>
    <t>130</t>
  </si>
  <si>
    <t>150</t>
  </si>
  <si>
    <t>160</t>
  </si>
  <si>
    <t>230</t>
  </si>
  <si>
    <t>240</t>
  </si>
  <si>
    <t>КАПИТАЛОВА БАЗА</t>
  </si>
  <si>
    <t xml:space="preserve">Нематериални активи </t>
  </si>
  <si>
    <t>В хиляди лева / %</t>
  </si>
  <si>
    <t>Корпоративни функции</t>
  </si>
  <si>
    <t>Управление на активи</t>
  </si>
  <si>
    <t>Други дейности</t>
  </si>
  <si>
    <t>≤ 1 година</t>
  </si>
  <si>
    <t>Приложима стойност</t>
  </si>
  <si>
    <t>Ред</t>
  </si>
  <si>
    <t>Тегла на капиталовите изисквания</t>
  </si>
  <si>
    <t>Ниво на антицикличния капиталов буфер</t>
  </si>
  <si>
    <t>070</t>
  </si>
  <si>
    <t>080</t>
  </si>
  <si>
    <t>100</t>
  </si>
  <si>
    <t>110</t>
  </si>
  <si>
    <t>Разпределение по държави</t>
  </si>
  <si>
    <t>Колона</t>
  </si>
  <si>
    <t>Обща рискова експозиция</t>
  </si>
  <si>
    <t>Ниво на специфичния за институцията антицикличен капиталов буфер</t>
  </si>
  <si>
    <t>Изискване за поддържане на специфичен за институцията антицикличен капиталов буфер</t>
  </si>
  <si>
    <t>Общи кредитни експозиции - стойност на експозицията при стандартизирания подход</t>
  </si>
  <si>
    <t>Експозиция в търговския портфейл - сбор на дългите и късите позиции в търговския портфейл</t>
  </si>
  <si>
    <t>Руска федерация</t>
  </si>
  <si>
    <t>Метод на собствения капитал</t>
  </si>
  <si>
    <t>Template</t>
  </si>
  <si>
    <t>Кредитно посредничество</t>
  </si>
  <si>
    <t>ДСК Дом ЕАД</t>
  </si>
  <si>
    <t>Буфер за ДСЗИ</t>
  </si>
  <si>
    <t>Допълнителен капитал от първи ред</t>
  </si>
  <si>
    <t>Излишък на общия капитал</t>
  </si>
  <si>
    <t>Съотношение на базовия собствен капитал от първи ред</t>
  </si>
  <si>
    <t>в т.ч. преоценки по справедлива стойност на ценни книжа</t>
  </si>
  <si>
    <t>Суми под праговете за приспадане (преди претегляне на риска)</t>
  </si>
  <si>
    <t>Северна Македония</t>
  </si>
  <si>
    <t>Натрупан друг всеобхватен доход (и други резерви)</t>
  </si>
  <si>
    <t>Нематериални активи (нето от свързания данъчен пасив) (сума с отрицателен знак)</t>
  </si>
  <si>
    <t>Преките, непреките и синтетичните позиции в инструменти на БАСК1 на предприятия от финансовия сектор, когато тези предприятия имат с институцията реципрочна кръстосана позиция, създадена с цел да се раздуят изкуствено собствените й средства (сума с отрицателен знак)</t>
  </si>
  <si>
    <t>Отсрочени данъчни активи, произтичащи от временни разлики (над 10 % и нето от свързания данъчен пасив, когато са изпълнени условията в член 38, параграф 3) (сума с отрицателен знак)</t>
  </si>
  <si>
    <t>Общо корекции на базовия собствен капитал от първи ред (БСК1) с оглед на нормативните изисквания</t>
  </si>
  <si>
    <t>Преките, непреките и синтетичните позиции в инструменти на ДК1 на предприятия от финансовия сектор, когато тези предприятия имат с институцията реципрочна кръстосана позиция, създадена с цел да се раздуят изкуствено собствените й средства (сума с отрицателен знак)</t>
  </si>
  <si>
    <t>член 56, буква б), член 58</t>
  </si>
  <si>
    <t>Преките, непреките и синтетичните позиции на институцията в инструменти на ДК1 на предприятия от финансовия сектор, в които тя има значителни инвестиции (нето от допустимите къси позиции) (сума с отрицателен знак)</t>
  </si>
  <si>
    <t>Общо корекции на капитала от втори ред (К2) с оглед на нормативните изисквания</t>
  </si>
  <si>
    <t>от коeто: изискване за буфер с оглед запазване на капитала</t>
  </si>
  <si>
    <t xml:space="preserve">от коeто: изискване за антицикличен буфер </t>
  </si>
  <si>
    <t>от коeто: изискване за буфер, с оглед на системния риск</t>
  </si>
  <si>
    <t>от коeто: буфер за глобални институции със системно значение (ГИСЗ) или други институции със системно значение (ДИСЗ)</t>
  </si>
  <si>
    <t>Ограничение за включването на корекции в К2 с оглед на кредитния риск съгласно стандартизирания подход</t>
  </si>
  <si>
    <t>Член 26, параграф 1, член 27, член 28, член 29</t>
  </si>
  <si>
    <t>чл. 84</t>
  </si>
  <si>
    <t>чл. 36, пар. 1, б. б), чл. 37</t>
  </si>
  <si>
    <t xml:space="preserve">чл. 36, пар. 1, б. в, чл. 38
</t>
  </si>
  <si>
    <t>чл. 36, пар. 1, б. г), чл. 40,  чл. 159</t>
  </si>
  <si>
    <t>чл. 36, пар. 1, б. д), чл. 41</t>
  </si>
  <si>
    <t>чл. 36, пар. 1, б. е), чл. 42</t>
  </si>
  <si>
    <t>чл. 36, пар. 1, б. ж), чл. 44</t>
  </si>
  <si>
    <t xml:space="preserve">чл. 36, пар. 1, б. з), чл. 43, 45 и 46, и чл. 49, пар.  2 и 3, чл. 79 </t>
  </si>
  <si>
    <t>чл. 36, пар. 1, б. и), чл. 43, 45 и 47, и чл. 48, пар. 1, б. б) и чл. 49, пар. 1 - 3, чл. 79</t>
  </si>
  <si>
    <t>чл. 36, пар. 1, б. в), чл. 38,чл. 48, пар. 1, б. а)</t>
  </si>
  <si>
    <t>чл. 36, пар. 1, б. в), чл. 38, чл. 48, пар. 1, б. а)</t>
  </si>
  <si>
    <t>чл. 36, пар. 1, б. а)</t>
  </si>
  <si>
    <t>чл. 85, 86</t>
  </si>
  <si>
    <t>чл. 52, пар. 1, б. б), чл. 56, б. а), чл. 57</t>
  </si>
  <si>
    <t>чл. 56, б. в), чл. 59, 60 и 79</t>
  </si>
  <si>
    <t>чл. 56, б. г), чл. 59 и 79</t>
  </si>
  <si>
    <t>чл. 87, 88</t>
  </si>
  <si>
    <t>чл. 63, б. б), подт. i), чл. 66, б. а), чл. 67</t>
  </si>
  <si>
    <t>чл. 66, б. б), чл. 68</t>
  </si>
  <si>
    <t>чл. 66, б. в), чл. 69, 70, 79</t>
  </si>
  <si>
    <t>чл. 66, б. г), чл. 69, и 79</t>
  </si>
  <si>
    <t>чл. 92, пар. 2, б. а)</t>
  </si>
  <si>
    <t>чл. 92, пар. 2, б. б)</t>
  </si>
  <si>
    <t>член 36, параграф 1, буква з), членове 45—46 член 56, буква в), членове 59—60 член 66, буква в), членове 69—70</t>
  </si>
  <si>
    <t>чл. 36, пар. 1, б. и), чл. 45, 48</t>
  </si>
  <si>
    <t>чл. 36, пар. 1, б. в), чл. 38, 48</t>
  </si>
  <si>
    <t>Деривативни финансови инструменти</t>
  </si>
  <si>
    <t>Кредити и вземания от клиенти</t>
  </si>
  <si>
    <t>Пасиви по отсрочени данъци</t>
  </si>
  <si>
    <t>Провизии</t>
  </si>
  <si>
    <t>Търговски и други задължения</t>
  </si>
  <si>
    <t>Депозити от клиенти</t>
  </si>
  <si>
    <t>Базов собствен капитал от първи ред (БСК1). Корекции с оглед нормативни изисквания</t>
  </si>
  <si>
    <t>Активи с отсрочен данък, които се основават на бъдеща печалба, с изключение на тези, които произтичат от временни разлики (нето от свързания данъчен пасив, когато са изпълнени условията в член 38, параграф 3) (сума с отрицателен знак)</t>
  </si>
  <si>
    <t>Суми с отрицателен знак, получени от изчислението на размера на очакваната загуба</t>
  </si>
  <si>
    <t>член 33, параграф 1, буква а)</t>
  </si>
  <si>
    <t>член 33, параграф 1, буква б)</t>
  </si>
  <si>
    <t>Преките, непреките и синтетичните позиции на институцията в инструменти на БСК1 на предприятия от финансовия сектор, в които тя няма значителни инвестиции (над 10 % и нето от допустимите къси позиции) (сума с отрицателен знак)</t>
  </si>
  <si>
    <t>член 36, параграф 1, подточка i), член 48, параграф 1, буква б)</t>
  </si>
  <si>
    <t>Преките, непреките и синтетичните позиции на институцията в инструменти на ДК1 на предприятия от финансовия сектор, в които тя няма значителни инвестиции (над 10 % и нето от допустимите къси позиции) (сума с отрицателен знак)</t>
  </si>
  <si>
    <t>Капитал от първи ред (като процент от общата рискова експозиция)</t>
  </si>
  <si>
    <t>Базов собствен капитал от първи ред (като процент от общата рискова експозиция)</t>
  </si>
  <si>
    <t>Съвкупен капитал (като процент от общата рискова експозиция)</t>
  </si>
  <si>
    <t>Преките и непреките позиции в капитала на предприятия от финансовия сектор, в които институцията няма значителни инвестиции (под 10 % и нето от допустимите къси позиции)</t>
  </si>
  <si>
    <t>Човешки ресурси</t>
  </si>
  <si>
    <t>Отчети и регулации</t>
  </si>
  <si>
    <t>ОТП Лизинг ЕООД</t>
  </si>
  <si>
    <t>Регионален фонд за градско развитие АД</t>
  </si>
  <si>
    <t>Capital</t>
  </si>
  <si>
    <t>Други преходни корекции на базовия собствен капитал от първи ред</t>
  </si>
  <si>
    <t>Натрупана обезценка</t>
  </si>
  <si>
    <t>Брутна балансова стойност</t>
  </si>
  <si>
    <t>От които: необслужвани</t>
  </si>
  <si>
    <t>От които: в неизпълнение</t>
  </si>
  <si>
    <t>От които: подлежащи на обезценка кредити и аванси</t>
  </si>
  <si>
    <t>Натрупани отрицателни промени в справедливата стойност, произтичащи от кредитен риск при необслужваните експозиции</t>
  </si>
  <si>
    <t>Провизии по задбалансови ангажименти и предоставени финансови гаранции</t>
  </si>
  <si>
    <t>Брутна балансова/номинална стойност</t>
  </si>
  <si>
    <t>От които: подлежащи на обезценка</t>
  </si>
  <si>
    <t>Балансови експозиции</t>
  </si>
  <si>
    <t>Търговия</t>
  </si>
  <si>
    <t>Транспорт, складиране и пощи</t>
  </si>
  <si>
    <t>Финансови и застрахователни дейности</t>
  </si>
  <si>
    <t>Хуманно здравеопазване и социална работа</t>
  </si>
  <si>
    <t>Култура, спорт и развлечения</t>
  </si>
  <si>
    <t>Антицикличен капиталов буфер</t>
  </si>
  <si>
    <t>Корекции на базовия собствен капитал от първи ред поради пруденциални филтри</t>
  </si>
  <si>
    <t>Репутация</t>
  </si>
  <si>
    <t>Обединеното кралство</t>
  </si>
  <si>
    <t>Мексико</t>
  </si>
  <si>
    <t>Грузия</t>
  </si>
  <si>
    <t>CVD-19_1</t>
  </si>
  <si>
    <t>CVD-19_2</t>
  </si>
  <si>
    <t>CVD-19_3</t>
  </si>
  <si>
    <t>Управление на активите и пасивите</t>
  </si>
  <si>
    <t>1 328 млн. лева</t>
  </si>
  <si>
    <t>Банка ДСК АД</t>
  </si>
  <si>
    <t>n/a</t>
  </si>
  <si>
    <t>Ливан</t>
  </si>
  <si>
    <t xml:space="preserve">Буфер за системен риск </t>
  </si>
  <si>
    <t xml:space="preserve">Предпазен капиталов буфер </t>
  </si>
  <si>
    <t>Общо капиталово изискване</t>
  </si>
  <si>
    <t>Разменна стойност (RC)</t>
  </si>
  <si>
    <t>Потенциална бъдеща кредитна експозиция (PFE)</t>
  </si>
  <si>
    <t>Рисково претеглена стойност на експозициите</t>
  </si>
  <si>
    <t>EU - Метод на първоначалната експозиция (при дериватите)</t>
  </si>
  <si>
    <t>EU - Опростен СПКРК (при дериватите)</t>
  </si>
  <si>
    <t>СПКРК (при дериватите)</t>
  </si>
  <si>
    <t>МВМ (за деривати и СФЦК)</t>
  </si>
  <si>
    <t>2а</t>
  </si>
  <si>
    <t>в т.ч.: нетиращи съвкупности по сделки за финансиране с ценни книжа</t>
  </si>
  <si>
    <t>2б</t>
  </si>
  <si>
    <t>в т.ч.: нетиращи съвкупности по деривати и трансакции с удължен сетълмент</t>
  </si>
  <si>
    <t>2в</t>
  </si>
  <si>
    <t>в т.ч.: съвкупности по договорни споразумения за кръстосано нетиране на продукти</t>
  </si>
  <si>
    <t>Опростен метод за финансово обезпечение (при СФЦК)</t>
  </si>
  <si>
    <t>Разширен метод за финансово обезпечение (при СФЦК)</t>
  </si>
  <si>
    <t>Стойност под риск за СФЦК</t>
  </si>
  <si>
    <t>Стойност на експозицията след РКР</t>
  </si>
  <si>
    <t>Стойност на експозицията преди РКР</t>
  </si>
  <si>
    <t>Алфа за изчисляване на стойност на експозицията
за регулаторни цели</t>
  </si>
  <si>
    <t>От които необслужвани експозиции</t>
  </si>
  <si>
    <t xml:space="preserve">От които в неизпълнение </t>
  </si>
  <si>
    <t>Подход делта плюс</t>
  </si>
  <si>
    <t>AUD</t>
  </si>
  <si>
    <t>CAD</t>
  </si>
  <si>
    <t>CHF</t>
  </si>
  <si>
    <t>CNY</t>
  </si>
  <si>
    <t>CZK</t>
  </si>
  <si>
    <t>DKK</t>
  </si>
  <si>
    <t>GBP</t>
  </si>
  <si>
    <t>HRK</t>
  </si>
  <si>
    <t>HUF</t>
  </si>
  <si>
    <t>JPY</t>
  </si>
  <si>
    <t>NOK</t>
  </si>
  <si>
    <t>PLN</t>
  </si>
  <si>
    <t>RON</t>
  </si>
  <si>
    <t>RSD</t>
  </si>
  <si>
    <t>RUB</t>
  </si>
  <si>
    <t>SEK</t>
  </si>
  <si>
    <t>TRY</t>
  </si>
  <si>
    <t>USD</t>
  </si>
  <si>
    <t>BGN</t>
  </si>
  <si>
    <t>EUR**</t>
  </si>
  <si>
    <t>ОБЩО ИКОНОМИЧЕСКИ КАПИТАЛ</t>
  </si>
  <si>
    <t>Недостатъчно покритие</t>
  </si>
  <si>
    <t>Други преходни корекции на базовия собствен капитал от първи ред във връзка с МСФО 9</t>
  </si>
  <si>
    <t>ОБЩО КАПИТАЛ, ЗАДЕЛЕН ЗА РАЗЛИЧНИТЕ ВИДОВЕ РИСК</t>
  </si>
  <si>
    <t>КРЕДИТЕН РИСК</t>
  </si>
  <si>
    <t>ПАЗАРЕН РИСК</t>
  </si>
  <si>
    <t>ОПЕРАЦИОНЕН РИСК</t>
  </si>
  <si>
    <t>ЛИКВИДЕН РИСК</t>
  </si>
  <si>
    <t>ЛИХВЕН РИСК В БАНКОВ ПОРТФЕЙЛ</t>
  </si>
  <si>
    <t>РЕПУТАЦИОНЕН РИСК</t>
  </si>
  <si>
    <t>Total Regulatory buffers</t>
  </si>
  <si>
    <t>Мениджмънт буфер</t>
  </si>
  <si>
    <t>Свободен капитал</t>
  </si>
  <si>
    <t>Ямайка</t>
  </si>
  <si>
    <t>Корекция за субектите, консолидирани за целите на счетоводното отчитане, но които не попадат в обхвата на консолидация за пруденциални цели</t>
  </si>
  <si>
    <t>(Корекция за секюритизираните експозиции, които удовлетворяват оперативните изисквания за признаване на прехвърлянето на риск)</t>
  </si>
  <si>
    <t>(Корекция за временно изключване на експозициите към централни банки — ако е приложимо)</t>
  </si>
  <si>
    <t>(Корекция за активите, предмет на доверително управление, признати в баланса съгласно приложимата счетоводна рамка, но изключени от мярката за общата експозиция в съответствие с член 429а, параграф 1, буква и) от РКИ)</t>
  </si>
  <si>
    <t>Корекция за стандартните покупко-продажби на финансови активи, осчетоводявани към датата на сделката</t>
  </si>
  <si>
    <t>Корекция за допустимите операции по групиране на парични средства</t>
  </si>
  <si>
    <t>(Корекция за корекциите с оглед на консервативното оценяване и за специфичен и общ риск, които са намалили капитала от първи ред)</t>
  </si>
  <si>
    <t>EU-11а</t>
  </si>
  <si>
    <t>(Корекция за експозициите, изключени от мярката за общата експозиция по силата на член 429а, параграф 1, буква в) от РКИ)</t>
  </si>
  <si>
    <t>EU-11б</t>
  </si>
  <si>
    <t>(Корекция за експозициите, изключени от мярката за общата експозиция по силата на член 429а, параграф 1, буква й) от РКИ)</t>
  </si>
  <si>
    <t>Мярка за общата експозиция</t>
  </si>
  <si>
    <t>Балансови позиции (без деривати и СФЦК, но включително обезпечения)</t>
  </si>
  <si>
    <t>(Корекция за ценни книжа, получени по сделки за финансиране с ценни книжа, които са признати като актив)</t>
  </si>
  <si>
    <t>(Корекции на балансовите позиции с оглед на общия кредитен риск)</t>
  </si>
  <si>
    <t>(Активи, чийто размер е приспаднат при определянето на капитала от първи ред)</t>
  </si>
  <si>
    <t xml:space="preserve">Общо балансови експозиции (без деривати и СФЦК) </t>
  </si>
  <si>
    <t>Разменна стойност, свързана със сделките с деривати с оглед на оценявания по стандартизирания подход кредитен риск от контрагента (СПКРК) (т.е. като се приспадне допустимият вариационен маржин в парични средства)</t>
  </si>
  <si>
    <t>EU-8а</t>
  </si>
  <si>
    <t>Дерогация за деривати: вноска за разменната стойност по опростения стандартизиран подход</t>
  </si>
  <si>
    <t xml:space="preserve">Добавка за потенциални бъдещи експозиции по сделки с деривати с оглед на оценявания по стандартизирания подход кредитен риск от контрагента (СПКРК) </t>
  </si>
  <si>
    <t>EU-9а</t>
  </si>
  <si>
    <t>Дерогация за деривати: вноска за потенциалната бъдеща експозиция по опростения стандартизиран подход</t>
  </si>
  <si>
    <t>EU-9б</t>
  </si>
  <si>
    <t>(Експозиции по операции с ЦК, изключени от експозициите, чийто клиринг се извършва за клиента) (СПКРК)</t>
  </si>
  <si>
    <t>EU-10а</t>
  </si>
  <si>
    <t>(Експозиции по операции с ЦК, изключени от експозициите, чийто клиринг се извършва за клиента) (опростен стандартизиран подход)</t>
  </si>
  <si>
    <t>EU-10б</t>
  </si>
  <si>
    <t>(Експозиции по операции с ЦК, изключени от експозициите, чийто клиринг се извършва за клиента) (метод на първоначалната експозиция)</t>
  </si>
  <si>
    <t xml:space="preserve">Общо експозиции към деривати </t>
  </si>
  <si>
    <t>Експозиции по сделки за финансиране с ценни книжа (СФЦК)</t>
  </si>
  <si>
    <t>Брутни активи по СФЦК (без признаване на нетиране), след корекция за сделките, осчетоводени като продажба</t>
  </si>
  <si>
    <t>(Нетирани суми на парични задължения и парични вземания при брутните активи по СФЦК)</t>
  </si>
  <si>
    <t>Експозиция към кредитен риск от контрагента при активите по СФЦК</t>
  </si>
  <si>
    <t>EU-16а</t>
  </si>
  <si>
    <t>Дерогация за СФЦК: Експозиция към кредитен риск от контрагента, посочена в член 429д, параграф 5 и член 222 от РКИ</t>
  </si>
  <si>
    <t>Експозиции по посреднически сделки</t>
  </si>
  <si>
    <t>EU-17а</t>
  </si>
  <si>
    <t>(Експозиции по операции с ЦК, изключени от експозициите по СФЦК, чийто клиринг се извършва за клиента)</t>
  </si>
  <si>
    <t>Общо експозиции по сделки за финансиране с ценни книжа</t>
  </si>
  <si>
    <t>(Корекции за преобразуване на задбалансовите експозиции в кредитния им еквивалент)</t>
  </si>
  <si>
    <t>(Общи провизии, приспаднати при определянето на капитала от първи ред, и специфични провизии във връзка със задбалансовите експозиции)</t>
  </si>
  <si>
    <t>EU-22а</t>
  </si>
  <si>
    <t>(Експозиции, изключени от мярката за общата експозиция по силата на член 429а, параграф 1, буква в) от РКИ)</t>
  </si>
  <si>
    <t>EU-22б</t>
  </si>
  <si>
    <t>(Балансови и задбалансови експозиции, изключени по силата на член 429а, параграф 1, буква й) от РКИ</t>
  </si>
  <si>
    <t>EU-22в</t>
  </si>
  <si>
    <t>(Изключени експозиции на публични банки (или структури) за развитие — инвестиции в публичния сектор)</t>
  </si>
  <si>
    <t>EU-22г</t>
  </si>
  <si>
    <t>(Изключени експозиции на публични банки (или структури) за развитие — насърчителни заеми)</t>
  </si>
  <si>
    <t>EU-22д</t>
  </si>
  <si>
    <t>(Изключени експозиции, произтичащи от дейността като междинно звено при отпускане на насърчителни заеми от непублични банки (или структури) за развитие)</t>
  </si>
  <si>
    <t>EU-22е</t>
  </si>
  <si>
    <t xml:space="preserve">(Изключени гарантирани части на експозиции, произтичащи от експортни кредити) </t>
  </si>
  <si>
    <t>ЕС-22ж</t>
  </si>
  <si>
    <t>(Изключен излишък по обезпечението, депозиран при посредник — трето лице)</t>
  </si>
  <si>
    <t>EU-22з</t>
  </si>
  <si>
    <t>(Изключени по силата на член 429а, параграф 1, буква о) от РКИ свързани с ЦДЦК услуги, предоставяни от ЦДЦК/институции)</t>
  </si>
  <si>
    <t>EU-22и</t>
  </si>
  <si>
    <t>(Изключени по силата на член 429а, параграф 1, буква п) от РКИ свързани с ЦДЦК услуги, предоставяни от определени институции)</t>
  </si>
  <si>
    <t>EU-22й</t>
  </si>
  <si>
    <t>(Намаляване на стойността на експозицията по заеми за предварително финансиране или междинни заеми)</t>
  </si>
  <si>
    <t>EU-22к</t>
  </si>
  <si>
    <t>(Общо изключени експозиции)</t>
  </si>
  <si>
    <t>Изключени експозиции</t>
  </si>
  <si>
    <t>EU-25</t>
  </si>
  <si>
    <t>Отношение на ливъридж (без ефекта от изключването на инвестициите в публичния сектор и насърчителните заеми) (%)</t>
  </si>
  <si>
    <t>Регулаторно минимално изискване за отношението на ливъридж (%)</t>
  </si>
  <si>
    <t>EU-26а</t>
  </si>
  <si>
    <t xml:space="preserve">Допълнителни капиталови изисквания с оглед на риска от прекомерен ливъридж (%) </t>
  </si>
  <si>
    <t>EU-26б</t>
  </si>
  <si>
    <t xml:space="preserve">     в т.ч.: въз основа на базовия собствен капитал от първи ред</t>
  </si>
  <si>
    <t>Изискване за буфер на отношението на ливъридж (%)</t>
  </si>
  <si>
    <t>EU-27а</t>
  </si>
  <si>
    <t>Съвкупно изискване за отношението на ливъридж (%)</t>
  </si>
  <si>
    <t>Средна стойност на дневните стойности на брутните активи по СФЦК, след корекция за сделките, осчетоводени като продажба, и нетиране на свързаните парични задължения и парични вземания</t>
  </si>
  <si>
    <t>Оповестяване на средните стойности</t>
  </si>
  <si>
    <t>Стойност в края на тримесечието на брутните активи по СФЦК, след корекция за сделките, осчетоводени като продажба, и нетиране на свързаните парични задължения и парични вземания</t>
  </si>
  <si>
    <t>30а</t>
  </si>
  <si>
    <t>Отношение на ливъридж (с ефекта от евентуално приложимо временно изключване на резервите в централната банка), в което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</si>
  <si>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31а</t>
  </si>
  <si>
    <t>Отношение на ливъридж (без ефекта от евентуално приложимо временно изключване на резервите в централната банка), в което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</si>
  <si>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Мярка за общата експозиция (с ефекта от евентуално приложимо временно изключване на резервите в централната банка), в която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</si>
  <si>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Мярка за общата експозиция (без ефекта от евентуално приложимо временно изключване на резервите в централната банка), в която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</si>
  <si>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Надзорна функция на ръководния орган</t>
  </si>
  <si>
    <t xml:space="preserve">Управленска функция на ръководния орган </t>
  </si>
  <si>
    <t>Друго висше ръководство</t>
  </si>
  <si>
    <t>Друг идентифициран персонал</t>
  </si>
  <si>
    <t>Численост на идентифицирания персонал</t>
  </si>
  <si>
    <t>Общо постоянно възнаграждение</t>
  </si>
  <si>
    <t>В т.ч.: парично</t>
  </si>
  <si>
    <t>(не е приложимо в ЕС)</t>
  </si>
  <si>
    <t>EU-4а</t>
  </si>
  <si>
    <t>В т.ч.: акции или равностойни права на собственост</t>
  </si>
  <si>
    <t xml:space="preserve">В т.ч.: свързани с акции инструменти или еквивалентни непарични инструменти </t>
  </si>
  <si>
    <t>EU-5х</t>
  </si>
  <si>
    <t>В т.ч.: други инструменти</t>
  </si>
  <si>
    <t>В т.ч.: други форми</t>
  </si>
  <si>
    <t>Общо променливо възнаграждение</t>
  </si>
  <si>
    <t>В т.ч.: отлoжено</t>
  </si>
  <si>
    <t>EU-13a</t>
  </si>
  <si>
    <t>EU-13б</t>
  </si>
  <si>
    <t>EU-14б</t>
  </si>
  <si>
    <t>EU-14x</t>
  </si>
  <si>
    <t>EU-14y</t>
  </si>
  <si>
    <t>Общо възнаграждение (2 + 10)</t>
  </si>
  <si>
    <t>Фиксирано възнаграждение</t>
  </si>
  <si>
    <t>Променливо възнаграждение</t>
  </si>
  <si>
    <t xml:space="preserve">Предоставено гарантирано променливо възнаграждение </t>
  </si>
  <si>
    <t>Предоставено гарантирано променливо възнаграждение — численост на идентифицирания персонал</t>
  </si>
  <si>
    <t>Общ размер на предоставеното гарантирано променливо възнаграждение</t>
  </si>
  <si>
    <t>В т.ч.: предоставено гарантирано променливо възнаграждение, изплатено през финансовата година, което не е взето предвид в тавана на премиите</t>
  </si>
  <si>
    <t>Предоставени през предходни периоди и изплатени през финансовата година обезщетения при прекратяване на трудовите правоотношения</t>
  </si>
  <si>
    <t>Предоставени през предходни периоди и изплатени през финансовата година обезщетения при прекратяване на трудовите правоотношения — численост на идентифицирания персонал</t>
  </si>
  <si>
    <t>Общ размер на предоставените през предходни периоди и изплатени през финансовата година обезщетения при прекратяване на трудовите правоотношения</t>
  </si>
  <si>
    <t>Предоставени през финансовата година обезщетения при прекратяване на трудовите правоотношения</t>
  </si>
  <si>
    <t>Предоставени през финансовата година обезщетения при прекратяване на трудовите правоотношения — численост на идентифицирания персонал</t>
  </si>
  <si>
    <t>Общ размер на предоставените през финансовата година обезщетения при прекратяване на трудовите правоотношения</t>
  </si>
  <si>
    <t xml:space="preserve">В т.ч.: изплатени през финансовата година </t>
  </si>
  <si>
    <t>В т.ч.: отложени</t>
  </si>
  <si>
    <t>В т.ч.: изплатени през финансовата година обезщетения при прекратяване на трудовите правоотношения, които не са взети предвид в тавана на премиите</t>
  </si>
  <si>
    <t>В т.ч.: най-голямото обезщетение, предоставено на едно-единствено лице</t>
  </si>
  <si>
    <t>Отложено и задържано възнаграждение</t>
  </si>
  <si>
    <t>Общ размер на отложеното възнаграждение, предоставено за предходни периоди на изпълнение</t>
  </si>
  <si>
    <t xml:space="preserve">
В т.ч.: дължимо през финансовата година</t>
  </si>
  <si>
    <t xml:space="preserve">
В т.ч.: дължимо през следващите финансови години</t>
  </si>
  <si>
    <t>Коригиране през финансовата година, с оглед на резултатите, на отложеното възнаграждение, дължимо през финансовата година</t>
  </si>
  <si>
    <t>Коригиране през финансовата година, с оглед на резултатите, на отложеното възнаграждение, дължимо през следващите години на изпълнение</t>
  </si>
  <si>
    <t>Общ размер на извършената през финансовата година корекция поради последващи имплицитни корекции (напр. промяна в стойността на отложеното възнаграждение поради промяна в цената на инструментите)</t>
  </si>
  <si>
    <t xml:space="preserve">Общ размер на отложеното възнаграждение, предоставено преди финансовата година и действително изплатено през финансовата година </t>
  </si>
  <si>
    <t>Общ размер на отложеното възнаграждение, предоставено за предходен период на изпълнение, което е станало дължимо, но подлежи на периоди на задържане</t>
  </si>
  <si>
    <t>Парично</t>
  </si>
  <si>
    <t xml:space="preserve">Свързани с акции инструменти или еквивалентни непарични инструменти </t>
  </si>
  <si>
    <t>Други инструменти</t>
  </si>
  <si>
    <t>Други форми</t>
  </si>
  <si>
    <t>Управленска функция на ръководния орган</t>
  </si>
  <si>
    <t>Обща сума</t>
  </si>
  <si>
    <t>EUR</t>
  </si>
  <si>
    <t>Идентифициран персонал с високи доходи, както е посочено в член 450, буква и) от РКИ</t>
  </si>
  <si>
    <t>1 000 000 &lt; 1 500 000</t>
  </si>
  <si>
    <t>1 500 000 &lt; 2 000 000</t>
  </si>
  <si>
    <t>2 000 000 &lt; 2 500 000</t>
  </si>
  <si>
    <t>2 500 000 &lt; 3 000 000</t>
  </si>
  <si>
    <t>3 000 000 &lt; 3 500 000</t>
  </si>
  <si>
    <t>3 500 000 &lt; 4 000 000</t>
  </si>
  <si>
    <t>4 000 000 &lt; 4 500 000</t>
  </si>
  <si>
    <t>4 500 000 &lt; 5 000 000</t>
  </si>
  <si>
    <t>5 000 000 &lt; 6 000 000</t>
  </si>
  <si>
    <t>6 000 000 &lt; 7 000 000</t>
  </si>
  <si>
    <t>7 000 000 &lt; 8 000 000</t>
  </si>
  <si>
    <t>x</t>
  </si>
  <si>
    <t>Да се разшири според случая, ако са необходими допълнителни интервали на възнаграждение.</t>
  </si>
  <si>
    <t>Възнаграждение на ръководния орган</t>
  </si>
  <si>
    <t>Видове дейност</t>
  </si>
  <si>
    <t>Общо за ръководния орган</t>
  </si>
  <si>
    <t>Инвестиционно банкиране</t>
  </si>
  <si>
    <t>Банкиране на дребно</t>
  </si>
  <si>
    <t>Функции за независим вътрешен контрол</t>
  </si>
  <si>
    <t>Всички останали</t>
  </si>
  <si>
    <t xml:space="preserve">Общо </t>
  </si>
  <si>
    <t>Общ брой на идентифицирания персонал</t>
  </si>
  <si>
    <t>В т.ч.: членове на ръководния орган</t>
  </si>
  <si>
    <t>В т.ч.: друго висше ръководство</t>
  </si>
  <si>
    <t>В т.ч.: друг идентифициран персонал</t>
  </si>
  <si>
    <t>Общо възнаграждение на идентифицирания персонал</t>
  </si>
  <si>
    <t xml:space="preserve">В т.ч.: променливо възнаграждение </t>
  </si>
  <si>
    <t xml:space="preserve">В т.ч.: постоянно възнаграждение </t>
  </si>
  <si>
    <t>Отношение на ливъридж (%)</t>
  </si>
  <si>
    <t>Отношение на ливъридж (без ефекта от евентуално приложимо временно изключване на резервите в централната банка) (%)</t>
  </si>
  <si>
    <t>Балансова стойност на активите, обременени с тежести</t>
  </si>
  <si>
    <t>Справедлива стойност на активите, обременени с тежести</t>
  </si>
  <si>
    <t>Балансова стойност на активите, свободни от тежести</t>
  </si>
  <si>
    <t>Справедлива стойност на активите, свободни от тежести</t>
  </si>
  <si>
    <t>в т.ч.: условно допустими за ИВЛКК и ВЛКК</t>
  </si>
  <si>
    <t>в т.ч.: ИВЛКК и ВЛКК</t>
  </si>
  <si>
    <t>050</t>
  </si>
  <si>
    <t>Активи на предоставящата информация институция</t>
  </si>
  <si>
    <t>в т.ч.: покрити облигации</t>
  </si>
  <si>
    <t>в т.ч.: секюритизации</t>
  </si>
  <si>
    <t>в т.ч.: емитирани от сектор „Държавно управление“</t>
  </si>
  <si>
    <t>в т.ч.: емитирани от финансови предприятия</t>
  </si>
  <si>
    <t>в т.ч.: емитирани от нефинансови предприятия</t>
  </si>
  <si>
    <t>Справедлива стойност на обременените с тежести получени обезпечения или емитираните собствени дългови ценни книжа</t>
  </si>
  <si>
    <t>Без тежести</t>
  </si>
  <si>
    <t>Справедлива стойност на получени обезпечения или емитирани собствени дългови ценни книжа, които могат да бъдат обременени с тежести</t>
  </si>
  <si>
    <t>Получени обезпечения от предоставящата информация институция</t>
  </si>
  <si>
    <t>140</t>
  </si>
  <si>
    <t>Заеми при поискване</t>
  </si>
  <si>
    <t>170</t>
  </si>
  <si>
    <t>180</t>
  </si>
  <si>
    <t>190</t>
  </si>
  <si>
    <t>200</t>
  </si>
  <si>
    <t>210</t>
  </si>
  <si>
    <t>220</t>
  </si>
  <si>
    <t>Заеми и аванси, които не са заеми при поискване</t>
  </si>
  <si>
    <t>Други получени обезпечения</t>
  </si>
  <si>
    <t>Емитирани собствени дългови ценни книжа, които не са собствени покрити облигации и секюритизации</t>
  </si>
  <si>
    <t xml:space="preserve"> Емитирани собствени покрити облигации и секюритизации, все още непредоставени като залог</t>
  </si>
  <si>
    <t>ОБЩО АКТИВИ, ПОЛУЧЕНИ ОБЕЗПЕЧЕНИЯ И ЕМИТИРАНИ СОБСТВЕНИ ДЪЛГОВИ ЦЕННИ КНИЖА</t>
  </si>
  <si>
    <t>Съчетаващи пасиви, условни пасиви или предоставени в заем ценни книжа</t>
  </si>
  <si>
    <t>Балансова стойност на подбрани финансови пасиви</t>
  </si>
  <si>
    <r>
      <rPr>
        <b/>
        <sz val="9"/>
        <color theme="1"/>
        <rFont val="Times New Roman"/>
        <family val="1"/>
        <charset val="204"/>
      </rPr>
      <t>Активи, получени обезпечения и емитирани собствени дългови ценни книжа, различни от покрити облигации и секюритизации, обременени с тежести</t>
    </r>
  </si>
  <si>
    <t>EU-27a</t>
  </si>
  <si>
    <t>Брутна балансова стойност/номинална стойност</t>
  </si>
  <si>
    <t>Обслужвани експозиции</t>
  </si>
  <si>
    <t>Необслужвани експозиции</t>
  </si>
  <si>
    <t>без просрочие или в просрочие ≤ 30 дни</t>
  </si>
  <si>
    <t>в просрочие &gt; 30 дни ≤ 90 дни</t>
  </si>
  <si>
    <t>с малко вероятно плащане, които не са просрочени или са в просрочие ≤ 90 дни</t>
  </si>
  <si>
    <t xml:space="preserve">Просрочие
&gt; 90 дни
≤ 180 дни
</t>
  </si>
  <si>
    <t xml:space="preserve">Просрочие
&gt; 180 дни
≤ 1 година
</t>
  </si>
  <si>
    <t xml:space="preserve">Просрочие
&gt; 1 година ≤ 2 години
</t>
  </si>
  <si>
    <t xml:space="preserve">Просрочие
&gt; 2 години ≤ 5 години
</t>
  </si>
  <si>
    <t xml:space="preserve">Просрочие
&gt; 5 години ≤ 7 години
</t>
  </si>
  <si>
    <t>в просрочие &gt; 7 години</t>
  </si>
  <si>
    <t>в т.ч.: в неизпълнение</t>
  </si>
  <si>
    <t>005</t>
  </si>
  <si>
    <t>Парични салда при централни банки и други депозити на виждане</t>
  </si>
  <si>
    <t>централни банки</t>
  </si>
  <si>
    <t>сектор „Държавно управление“</t>
  </si>
  <si>
    <t>кредитни институции</t>
  </si>
  <si>
    <t>други финансови дружества</t>
  </si>
  <si>
    <t>нефинансови дружества</t>
  </si>
  <si>
    <t xml:space="preserve">      в т.ч.: МСП</t>
  </si>
  <si>
    <t>домакинства</t>
  </si>
  <si>
    <t>Първоначален размер на необслужваните кредити и аванси</t>
  </si>
  <si>
    <t>Входящи потоци при необслужвани портфейли</t>
  </si>
  <si>
    <t>Изходящи потоци при необслужвани портфейли</t>
  </si>
  <si>
    <t>Изходящ поток поради отписвания</t>
  </si>
  <si>
    <t>Изходящ поток по други причини</t>
  </si>
  <si>
    <t>Краен размер на необслужваните кредити и аванси</t>
  </si>
  <si>
    <t xml:space="preserve">Брутна балансова стойност               </t>
  </si>
  <si>
    <t>Свързани нетни натрупани възстановявания</t>
  </si>
  <si>
    <t>Изходящи потоци при обслужван портфейл</t>
  </si>
  <si>
    <t>Изходящ поток поради частично или пълно погасяване на кредит</t>
  </si>
  <si>
    <t>Изходящ поток поради ликвидация на обезпечение</t>
  </si>
  <si>
    <t>Изходящ поток поради влизане във владение на обезпечение</t>
  </si>
  <si>
    <t>Изходящ поток поради продажба на инструменти</t>
  </si>
  <si>
    <t>Изходящ поток поради прехвърляне на риск</t>
  </si>
  <si>
    <t>Изходящ поток поради прекласификация като държани за продажба</t>
  </si>
  <si>
    <t>Брутна балансова стойност/номинална стойност на експозициите с мерки за преструктуриране</t>
  </si>
  <si>
    <t>Натрупана обезценка, натрупани отрицателни промени в справедливата стойност поради кредитен риск и провизии</t>
  </si>
  <si>
    <t>Получени обезпечения и финансови гаранции по преструктурираните експозиции</t>
  </si>
  <si>
    <t>Обслужвани преструктурирани експозиции</t>
  </si>
  <si>
    <t>Необслужвани преструктурирани експозиции</t>
  </si>
  <si>
    <t>по обслужваните преструктурирани експозиции</t>
  </si>
  <si>
    <t>по необслужваните преструктурирани експозиции</t>
  </si>
  <si>
    <t>в т.ч.: получени обезпечения и финансови гаранции по необслужвани експозиции с мерки за преструктуриране</t>
  </si>
  <si>
    <t>в т.ч.: обезценени</t>
  </si>
  <si>
    <t>Поети задължения за кредитиране</t>
  </si>
  <si>
    <t>Брутна балансова стойност на преструктурираните експозиции</t>
  </si>
  <si>
    <t>Кредити и аванси, които са преструктурирани повече от два пъти</t>
  </si>
  <si>
    <t>Необслужвани преструктурирани кредити и аванси, които не удовлетворяват критериите за отписване при необслужване</t>
  </si>
  <si>
    <t>Обслужвани</t>
  </si>
  <si>
    <t>Необслужвани</t>
  </si>
  <si>
    <t>Просрочие &gt; 90 дни</t>
  </si>
  <si>
    <t>в т.ч.: в просрочие &gt; 30 дни ≤ 90 дни</t>
  </si>
  <si>
    <t>в т.ч.: в просрочие &gt; 90 дни ≤ 180 дни</t>
  </si>
  <si>
    <t>в т.ч.: в просрочие &gt; 180 дни ≤ 1 година</t>
  </si>
  <si>
    <t>в т.ч.: в просрочие &gt; 2 години ≤ 5 години</t>
  </si>
  <si>
    <t>в т.ч.: в просрочие &gt; 5 години ≤ 7 години</t>
  </si>
  <si>
    <t>в т.ч.: в просрочие &gt; 7 години</t>
  </si>
  <si>
    <t>в т.ч.: обезпечени</t>
  </si>
  <si>
    <t>в т.ч.: обезпечени с недвижим имот</t>
  </si>
  <si>
    <t>в т.ч.: инструменти с отношение непогасен кредит/обезпечение над 60 %, но не по-голямо от 80 %</t>
  </si>
  <si>
    <t>в т.ч.: инструменти с отношение непогасен кредит/обезпечение над 80 %, но не по-голямо от 100 %</t>
  </si>
  <si>
    <t>в т.ч.: инструменти с отношение непогасен кредит/обезпечение над 100 %</t>
  </si>
  <si>
    <t>Натрупана обезценка на обезпечени активи</t>
  </si>
  <si>
    <t>Обезпечение</t>
  </si>
  <si>
    <t>в т.ч.: стойност, ограничена до стойността на експозицията</t>
  </si>
  <si>
    <t>в т.ч.: недвижим имот</t>
  </si>
  <si>
    <t>в т.ч.: стойност над тавана</t>
  </si>
  <si>
    <t>Получени финансови гаранции</t>
  </si>
  <si>
    <t>Натрупани частични отписвания</t>
  </si>
  <si>
    <t xml:space="preserve">Обезпечения, придобити чрез влизане във владение </t>
  </si>
  <si>
    <t>Стойност при първоначалното признаване</t>
  </si>
  <si>
    <t>Натрупани отрицателни промени</t>
  </si>
  <si>
    <t>Имоти, машини и съоръжения [ИМС]</t>
  </si>
  <si>
    <t>Различни от ИМС</t>
  </si>
  <si>
    <t>Жилищен имот</t>
  </si>
  <si>
    <t>Търговски имот</t>
  </si>
  <si>
    <t>Движимо имущество (автомобили, превоз и др.)</t>
  </si>
  <si>
    <t>Капиталови и дългови инструменти</t>
  </si>
  <si>
    <t>Други обезпечения</t>
  </si>
  <si>
    <t>Намаление на салдото по дълга</t>
  </si>
  <si>
    <t>Общо обезпечения, придобити чрез влизане във владение</t>
  </si>
  <si>
    <t>принудително иззети ≤ 2 год.</t>
  </si>
  <si>
    <t>принудително иззети &gt; 2 год. ≤ 5 год.</t>
  </si>
  <si>
    <t>принудително иззети &gt; 5 год.</t>
  </si>
  <si>
    <t>В т.ч.: нетекущи активи, държани за продажба</t>
  </si>
  <si>
    <t>Обезпечения, придобити чрез влизане във владение, класифицирани като ИМС</t>
  </si>
  <si>
    <t>Обезпечения, придобити чрез влизане във владение, различни от класифицираните като ИМС</t>
  </si>
  <si>
    <t>в т.ч.: в просрочие &gt; 1 години ≤ 2 години</t>
  </si>
  <si>
    <t xml:space="preserve">Дългови ценни книжа </t>
  </si>
  <si>
    <t>Обслужвани експозиции - натрупана обезценка и провизии</t>
  </si>
  <si>
    <t xml:space="preserve">Необслужвани експозиции — натрупана обезценка, натрупани отрицателни промени в справедливата стойност поради кредитен риск и провизии </t>
  </si>
  <si>
    <t>по обслужваните експозиции</t>
  </si>
  <si>
    <t>по необслужваните експозиции</t>
  </si>
  <si>
    <t>в т.ч.: фаза 1</t>
  </si>
  <si>
    <t>в т.ч.: фаза 2</t>
  </si>
  <si>
    <t>в т.ч.: фаза 3</t>
  </si>
  <si>
    <t>EU LIQ1</t>
  </si>
  <si>
    <t>EU LIQ2</t>
  </si>
  <si>
    <t>Регулаторна и оперативна отчетност</t>
  </si>
  <si>
    <t>в т.ч.: МСП</t>
  </si>
  <si>
    <t>Нетни стойности на експозициите</t>
  </si>
  <si>
    <t>&gt; 1 година ≤ 5 години</t>
  </si>
  <si>
    <t>Без посочен падеж</t>
  </si>
  <si>
    <t>Банкови дейности, за които се прилага подходът на базисния индикатор (ПБИ)</t>
  </si>
  <si>
    <t>Банкови дейности, за които се прилага стандартизираният подход (СП) или алтернативният стандартизиран подход (АСП)</t>
  </si>
  <si>
    <t>Прилагане на СП:</t>
  </si>
  <si>
    <t>Прилагане на АСП:</t>
  </si>
  <si>
    <t>Банкови дейности, за които се прилагат усъвършенстваните подходи за измерване (УПИ)</t>
  </si>
  <si>
    <t>Съответен индикатор</t>
  </si>
  <si>
    <t>Рискова експозиция</t>
  </si>
  <si>
    <t>Банкови дейности</t>
  </si>
  <si>
    <t xml:space="preserve">Стойност на експозицията </t>
  </si>
  <si>
    <t>Експозиции към КЦК (общо)</t>
  </si>
  <si>
    <t>Експозиции за сделки в КЦК (без първоначален маржин и вноски в гаранционен фонд); в т.ч.:</t>
  </si>
  <si>
    <t xml:space="preserve">   i) извънборсови деривати</t>
  </si>
  <si>
    <t xml:space="preserve">   ii) борсово търгувани деривати</t>
  </si>
  <si>
    <t xml:space="preserve">   iii) СФЦК</t>
  </si>
  <si>
    <t xml:space="preserve">   iv) нетиращи съвкупности, за които е одобрено кръстосано нетиране на продукти</t>
  </si>
  <si>
    <t>Отделен първоначален маржин</t>
  </si>
  <si>
    <t>Неотделен първоначален маржин</t>
  </si>
  <si>
    <t>Експозиции към неквалифицирани ЦК (общо)</t>
  </si>
  <si>
    <t>Експозиции за сделки в неквалифицирани ЦК (без първоначален маржин и вноски в гаранционен фонд); в т.ч.:</t>
  </si>
  <si>
    <t>NA</t>
  </si>
  <si>
    <t>Включително експозиции в търговския портфейл</t>
  </si>
  <si>
    <t>Включително общи кредитни експозиции</t>
  </si>
  <si>
    <t>Акции или равностойни права на собственост</t>
  </si>
  <si>
    <r>
      <rPr>
        <b/>
        <sz val="9"/>
        <rFont val="Times New Roman"/>
        <family val="1"/>
        <charset val="204"/>
      </rPr>
      <t>Отношение на ливъридж</t>
    </r>
  </si>
  <si>
    <t>EU CCR8</t>
  </si>
  <si>
    <t>Балансови експозиции (с изключение на деривати и СФЦК)</t>
  </si>
  <si>
    <t>Собствени средства на Банката</t>
  </si>
  <si>
    <t>Не се прилага</t>
  </si>
  <si>
    <t>В хиляди лева/ бр.</t>
  </si>
  <si>
    <t>IFRS9</t>
  </si>
  <si>
    <t>EU OR1</t>
  </si>
  <si>
    <t>EU LIQ1 - Quantitative information of LCR</t>
  </si>
  <si>
    <t>EU CQ5: Credit quality of loans and advances by industry</t>
  </si>
  <si>
    <t xml:space="preserve">EU CQ7: Collateral obtained by taking possession and execution processes </t>
  </si>
  <si>
    <t>EU CQ8: Collateral obtained by taking possession and execution processes – vintage breakdown</t>
  </si>
  <si>
    <t>EU CQ4: Quality of non-performing exposures by geography </t>
  </si>
  <si>
    <t>EU CQ1: Credit quality of forborne exposures</t>
  </si>
  <si>
    <t>EU OR1 - Operational risk own funds requirements and risk-weighted exposure amounts</t>
  </si>
  <si>
    <t>EU CCR8 – Exposures to CCPs</t>
  </si>
  <si>
    <t xml:space="preserve">EU CR1: Обслужвани и необслужвани експозиции и свързани с тях провизии </t>
  </si>
  <si>
    <t>EU CR1-A: Срок до падежа на експозициите</t>
  </si>
  <si>
    <t>EU CQ1: Кредитно качество на преструктурираните експозиции</t>
  </si>
  <si>
    <t>EU CQ2: Качество на преструктурирането</t>
  </si>
  <si>
    <t>EU CQ3: Кредитно качество на обслужваните и необслужваните експозиции по просрочени дни</t>
  </si>
  <si>
    <t>EU CQ4: Качество на необслужваните експозиции по географски признак</t>
  </si>
  <si>
    <t>EU CQ5: Кредитно качество на кредитите и авансите към нефинансови предприятия по отрасли</t>
  </si>
  <si>
    <t xml:space="preserve">EU CQ6: Оценка на обезпечения — кредити и аванси </t>
  </si>
  <si>
    <t xml:space="preserve">EU CQ7: Обезпечения, придобити чрез влизане във владение и изпълнителни процедури </t>
  </si>
  <si>
    <t>EU CQ8: Обезпечения, придобити чрез влизане във владение и изпълнителни процедури — хронологична разбивка</t>
  </si>
  <si>
    <t>EU REM1: Възнаграждение, предоставено за финансовата година</t>
  </si>
  <si>
    <t>МСФО 9/член 468-FL: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</si>
  <si>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EU REM2: 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</si>
  <si>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EU REM3: Отложено възнаграждение</t>
  </si>
  <si>
    <t>EU REM5: 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</si>
  <si>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EU CCR5: Състав на обезпечението за експозициите към КРК</t>
  </si>
  <si>
    <t>EU CCR6: Експозиции по кредитни деривати</t>
  </si>
  <si>
    <t>EU KM1: Основни показатели</t>
  </si>
  <si>
    <t>EU KM1 - Key metrics template</t>
  </si>
  <si>
    <t>Общо налично стабилно финансиране</t>
  </si>
  <si>
    <t>Общо изисквано стабилно финансиране</t>
  </si>
  <si>
    <t>ОНСФ (%)</t>
  </si>
  <si>
    <t>Налични собствени средства (стойност)</t>
  </si>
  <si>
    <t xml:space="preserve">Базов собствен капитал от първи ред (БСК1) </t>
  </si>
  <si>
    <t xml:space="preserve">Капитал от първи ред </t>
  </si>
  <si>
    <t xml:space="preserve">Общ капитал </t>
  </si>
  <si>
    <t>Коефициенти на капиталова адекватност (като процент от рисково претеглената стойност на експозициите)</t>
  </si>
  <si>
    <t>Отношение на БСК1 (%)</t>
  </si>
  <si>
    <t>Отношение на капитала от първи ред (%)</t>
  </si>
  <si>
    <t>Отношение на общата капиталова адекватност (%)</t>
  </si>
  <si>
    <t>Допълнителни капиталови изисквания с оглед на рисковете, различни от риска от прекомерен ливъридж (като процент от рисково претеглената стойност на експозициите)</t>
  </si>
  <si>
    <t>EU 7а</t>
  </si>
  <si>
    <t>EU 7б</t>
  </si>
  <si>
    <t xml:space="preserve">     в т.ч.: изпълнени с БСК1 (процентни пунктове)</t>
  </si>
  <si>
    <t>EU 7в</t>
  </si>
  <si>
    <t xml:space="preserve">     в т.ч.: изпълнени с капитал от първи ред (процентни пунктове)</t>
  </si>
  <si>
    <t>EU 7г</t>
  </si>
  <si>
    <t>ОКИПНПО (%)</t>
  </si>
  <si>
    <r>
      <rPr>
        <sz val="9"/>
        <rFont val="Arial"/>
        <family val="2"/>
        <charset val="204"/>
      </rPr>
      <t>Допълнителни капиталови изисквания с оглед на рисковете, различни от риска от прекомерен ливъридж (%)</t>
    </r>
    <r>
      <rPr>
        <sz val="9"/>
        <color rgb="FF000000"/>
        <rFont val="Calibri"/>
        <family val="2"/>
        <scheme val="minor"/>
      </rPr>
      <t xml:space="preserve"> </t>
    </r>
  </si>
  <si>
    <t>Комбинирано изискване за буфер и съвкупно капиталово изискване (като процент от рисково претеглената стойност на експозициите)</t>
  </si>
  <si>
    <t>Предпазен капиталов буфер (%)</t>
  </si>
  <si>
    <t>EU 8а</t>
  </si>
  <si>
    <t>Предпазен буфер за установен на равнище държава членка макропруденциален или системен риск (%)</t>
  </si>
  <si>
    <t>Специфичен за институцията антицикличен капиталов буфер (%)</t>
  </si>
  <si>
    <t>EU 9а</t>
  </si>
  <si>
    <t>Буфер за системен риск (%)</t>
  </si>
  <si>
    <t>Буфер за глобалните системно значими институции (%)</t>
  </si>
  <si>
    <t>EU 10а</t>
  </si>
  <si>
    <t>Буфер за други системно значими институции (%)</t>
  </si>
  <si>
    <t>Комбинирано изискване за буфер (%)</t>
  </si>
  <si>
    <t>EU 11а</t>
  </si>
  <si>
    <t>Съвкупно капиталово изискване (%)</t>
  </si>
  <si>
    <t>БСК1, наличен след изпълнение на ОКИПНПО (%)</t>
  </si>
  <si>
    <t>Допълнителни капиталови изисквания с оглед на риска от прекомерен ливъридж (като процент от рисково претеглената стойност на експозициите)</t>
  </si>
  <si>
    <t>Общо изискване за отношението на ливъридж по ПНПО (%)</t>
  </si>
  <si>
    <t>EU 14а</t>
  </si>
  <si>
    <t>EU 14б</t>
  </si>
  <si>
    <t>EU 14в</t>
  </si>
  <si>
    <t>Изискване за буфер на отношението на ливъридж и съвкупно изискване за отношението на ливъридж (като процент от мярката за общата експозиция)</t>
  </si>
  <si>
    <t>EU 14г</t>
  </si>
  <si>
    <t>EU 14д</t>
  </si>
  <si>
    <t>Коефициент на ликвидно покритие</t>
  </si>
  <si>
    <t>Общо висококачествени ликвидни активи (ВКЛА) (среднопретеглена стойност)</t>
  </si>
  <si>
    <t xml:space="preserve">Изходящи парични потоци — Обща претеглена стойност </t>
  </si>
  <si>
    <t xml:space="preserve">Входящи парични потоци — Обща претеглена стойност </t>
  </si>
  <si>
    <t>Общо нетни изходящи парични потоци (коригирана стойност)</t>
  </si>
  <si>
    <t>Отношение на ликвидно покритие (%)</t>
  </si>
  <si>
    <t>EU 16а</t>
  </si>
  <si>
    <t>EU 16б</t>
  </si>
  <si>
    <t>Управление на капитала</t>
  </si>
  <si>
    <t>Други резерви</t>
  </si>
  <si>
    <t>Допълнителни приспадания нана базовия собствен капитал от първи ред във връзка с чл. 3 от CRR</t>
  </si>
  <si>
    <t>Изискване по Стълб II</t>
  </si>
  <si>
    <t>Насоки по Стълб II</t>
  </si>
  <si>
    <t>РИСК ОТ КРЕДИТНИЯ СПРЕД В БАНКОВИЯ ПОРТФЕЙЛ</t>
  </si>
  <si>
    <t>БИЗНЕС И СТРАТЕГИЧЕСКИ РИСКОВЕ</t>
  </si>
  <si>
    <t>м</t>
  </si>
  <si>
    <t>н</t>
  </si>
  <si>
    <t>о</t>
  </si>
  <si>
    <t>п</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</si>
  <si>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</si>
  <si>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</si>
  <si>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</si>
  <si>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</si>
  <si>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</si>
  <si>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</si>
  <si>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</si>
  <si>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</si>
  <si>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</si>
  <si>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</si>
  <si>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</si>
  <si>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звено, източник на инф.</t>
  </si>
  <si>
    <t>ANNEX NUMBER</t>
  </si>
  <si>
    <t>NAME OF ANNEX</t>
  </si>
  <si>
    <t>TYPE OF DISCLOSURE (TABLE/TEMPLATE)</t>
  </si>
  <si>
    <t>NAME OF TEMPLATE</t>
  </si>
  <si>
    <t>ARTICLE IN CRR THAT TEMPLATE IS IMPLEMENTING</t>
  </si>
  <si>
    <t>ARTICLE IN ITS WHERE TEMPLATE IS MENTIONED</t>
  </si>
  <si>
    <t>Annex I</t>
  </si>
  <si>
    <t>Disclosure of key metrics and overview of risk-weighted exposure amounts</t>
  </si>
  <si>
    <t>EU OV1 – Overview of risk weighted exposure amounts</t>
  </si>
  <si>
    <t>Point (d) of Article 438</t>
  </si>
  <si>
    <t>Article 2(2)</t>
  </si>
  <si>
    <t>Points (a) to (g) of Article 447 and point (b) of Article 438</t>
  </si>
  <si>
    <t>Article 2(1)</t>
  </si>
  <si>
    <t>EU INS1 - Insurance participations</t>
  </si>
  <si>
    <t>Point (f) of Article 438</t>
  </si>
  <si>
    <t>Article 2(4)</t>
  </si>
  <si>
    <t>EU INS2 - Financial conglomerates information on own funds and capital adequacy ratio</t>
  </si>
  <si>
    <t>Point (g) of Article 438</t>
  </si>
  <si>
    <t>Table</t>
  </si>
  <si>
    <t>EU OVC - ICAAP information</t>
  </si>
  <si>
    <t>Points (a) and (c) of Article 438</t>
  </si>
  <si>
    <t>Article 2(3)</t>
  </si>
  <si>
    <t>Annex II</t>
  </si>
  <si>
    <t>Disclosure of key metrics and overview of risk-weighted exposure amounts (instructions)</t>
  </si>
  <si>
    <t>Annex III</t>
  </si>
  <si>
    <t>Disclosure of risk management policies and objectives</t>
  </si>
  <si>
    <t xml:space="preserve"> EU OVA - Institution risk management approach</t>
  </si>
  <si>
    <t>Article 435(1)</t>
  </si>
  <si>
    <t>Article 3</t>
  </si>
  <si>
    <t xml:space="preserve"> EU OVB - Disclosure on governance arrangements</t>
  </si>
  <si>
    <t>Article 435(2)</t>
  </si>
  <si>
    <t>Annex IV</t>
  </si>
  <si>
    <t>Disclosure of risk management policies and objectives (instructions)</t>
  </si>
  <si>
    <t>Annex V</t>
  </si>
  <si>
    <t>Disclosure of the scope of application</t>
  </si>
  <si>
    <t xml:space="preserve">EU LI1 - Differences between accounting and regulatory scopes of consolidation and mapping of financial statement categories with regulatory risk categories </t>
  </si>
  <si>
    <t xml:space="preserve">Point (c) of Article 436 </t>
  </si>
  <si>
    <t>Article 4(1)</t>
  </si>
  <si>
    <t xml:space="preserve">EU LI2 - Main sources of differences between regulatory exposure amounts and carrying values in financial statements </t>
  </si>
  <si>
    <t xml:space="preserve">Point (d) of Article 436 </t>
  </si>
  <si>
    <t>Article 4(2)</t>
  </si>
  <si>
    <t xml:space="preserve">EU LI3 - Outline of the differences in the scopes of consolidation (entity by entity) </t>
  </si>
  <si>
    <t xml:space="preserve">Point (b) of Article 436 </t>
  </si>
  <si>
    <t xml:space="preserve"> EU LIA - Explanations of differences between accounting and regulatory exposure amounts</t>
  </si>
  <si>
    <t xml:space="preserve">Points (b) and (d) of Article 436 </t>
  </si>
  <si>
    <t>EU LIB - Other qualitative information on the scope of application</t>
  </si>
  <si>
    <t xml:space="preserve">Points (f), (g) and (h) of Article 436 </t>
  </si>
  <si>
    <t>Article 4(4)</t>
  </si>
  <si>
    <t xml:space="preserve"> EU PV1: Prudent valuation adjustments (PVA)</t>
  </si>
  <si>
    <t>Point (e) of Article 436</t>
  </si>
  <si>
    <t>Article 4(3)</t>
  </si>
  <si>
    <t>Annex VI</t>
  </si>
  <si>
    <t>Disclosure of the scope of application (instructions)</t>
  </si>
  <si>
    <t>Annex VII</t>
  </si>
  <si>
    <t>Disclosure of own funds</t>
  </si>
  <si>
    <t>EU CC1 - Composition of regulatory own funds</t>
  </si>
  <si>
    <t>Points (a), (d), (e) and (f) of Article 437</t>
  </si>
  <si>
    <t>Point (a) of Article 5</t>
  </si>
  <si>
    <t>EU CC2 - reconciliation of regulatory own funds to balance sheet in the audited financial statements</t>
  </si>
  <si>
    <t xml:space="preserve">Point (a) of Article 437 </t>
  </si>
  <si>
    <t>EU CCA: Main features of regulatory own funds instruments and eligible liabilities instruments</t>
  </si>
  <si>
    <t>Points (b) and (c) of Article 437</t>
  </si>
  <si>
    <t>Point (b) of Article 5</t>
  </si>
  <si>
    <t>Annex VIII</t>
  </si>
  <si>
    <t>Disclosure of own funds (instructions)</t>
  </si>
  <si>
    <t>Annex IX</t>
  </si>
  <si>
    <t>Disclosure of countercyclical capital buffers</t>
  </si>
  <si>
    <t>EU CCyB1 - Geographical distribution of credit exposures relevant for the calculation of the countercyclical buffer</t>
  </si>
  <si>
    <t>Point (a) of Article 440</t>
  </si>
  <si>
    <t>Point (a) of Article 6</t>
  </si>
  <si>
    <t>EU CCyB2 - Amount of institution-specific countercyclical capital buffer</t>
  </si>
  <si>
    <t>Point (b) of Article 440</t>
  </si>
  <si>
    <t>Point (b) of Article 6</t>
  </si>
  <si>
    <t>Annex X</t>
  </si>
  <si>
    <t>Disclosure of countercyclical capital buffers (instructions)</t>
  </si>
  <si>
    <t>Annex XI</t>
  </si>
  <si>
    <t>Disclosure of the leverage ratio</t>
  </si>
  <si>
    <t>EU LR1 - LRSum: Summary reconciliation of accounting assets and leverage ratio exposures</t>
  </si>
  <si>
    <t>Point (b) of Article 451(1)</t>
  </si>
  <si>
    <t>Point (a) of Article 7</t>
  </si>
  <si>
    <t xml:space="preserve"> EU LR2 - LRCom: Leverage ratio common disclosure</t>
  </si>
  <si>
    <t>Points (a) and (b) of Article 451(1) and of Article 451(3) (taking into account, where applicable, point (c) of Article 451(1) and Article 451(2) CRR))</t>
  </si>
  <si>
    <t>EU LR3 - LRSpl: Split-up of on balance sheet exposures (excluding derivatives, SFTs and exempted exposures)</t>
  </si>
  <si>
    <t>EU LRA: Free format text boxes for disclosure on qualitative items</t>
  </si>
  <si>
    <t>Points (d) and (e) of Article 451(1)</t>
  </si>
  <si>
    <t>Point (b) of Article 7</t>
  </si>
  <si>
    <t>Annex XII</t>
  </si>
  <si>
    <t>Disclosure of the leverage ratio (instructions)</t>
  </si>
  <si>
    <t>Annex XIII</t>
  </si>
  <si>
    <t>Disclosure of liquidity requirements</t>
  </si>
  <si>
    <t xml:space="preserve"> EU LIQA - Liquidity risk management </t>
  </si>
  <si>
    <t>Articles 435(1) and 451a(4)</t>
  </si>
  <si>
    <t>Point (a) of Article 8</t>
  </si>
  <si>
    <t>Article 451a(2)</t>
  </si>
  <si>
    <t>Point (b) of Article 8</t>
  </si>
  <si>
    <t xml:space="preserve"> EU LIQB  on qualitative information on LCR, which complements template EU LIQ1</t>
  </si>
  <si>
    <t xml:space="preserve">EU LIQ2: Net Stable Funding Ratio </t>
  </si>
  <si>
    <t>Article 451a(3)</t>
  </si>
  <si>
    <t>Point (c ) of Article 8</t>
  </si>
  <si>
    <t>Annex XIV</t>
  </si>
  <si>
    <t>Disclosure of liquidity requirements (instructions)</t>
  </si>
  <si>
    <t>Annex XV</t>
  </si>
  <si>
    <t>Disclosure of credit risk quality</t>
  </si>
  <si>
    <t>EU CRA: General qualitative information about credit risk</t>
  </si>
  <si>
    <t xml:space="preserve">Points (a), (b), (d) and (f) of Article 435(1) </t>
  </si>
  <si>
    <t>Point (a) of Article 9 (1)</t>
  </si>
  <si>
    <t>EU CRB: Additional disclosure related to the credit quality of assets</t>
  </si>
  <si>
    <t xml:space="preserve">Points (a) and (b) of Article 442 </t>
  </si>
  <si>
    <t>Point (b) of Article 9 (1)</t>
  </si>
  <si>
    <t>EU CR1: Performing and non-performing exposures and related provisions</t>
  </si>
  <si>
    <t xml:space="preserve">Points (c) and (f) of Article 442 </t>
  </si>
  <si>
    <t>Article 9(2)</t>
  </si>
  <si>
    <t xml:space="preserve"> EU CR1-A: Maturity of exposures</t>
  </si>
  <si>
    <t xml:space="preserve">Point (g) of Article 442 </t>
  </si>
  <si>
    <t xml:space="preserve">Point (d) of Article 9(1) </t>
  </si>
  <si>
    <t>EU CR2: Changes in the stock of non-performing loans and advances</t>
  </si>
  <si>
    <t>Point (f) of Article 442 CRR</t>
  </si>
  <si>
    <t>Point (e) of Article 9(1)</t>
  </si>
  <si>
    <t>EU CR2a: Changes in the stock of non-performing loans and advances and related net accumulated recoveries</t>
  </si>
  <si>
    <t>Article 9(3)</t>
  </si>
  <si>
    <t xml:space="preserve">Point (c) of Article 442 </t>
  </si>
  <si>
    <t xml:space="preserve"> EU CQ2: Quality of forbearance</t>
  </si>
  <si>
    <t xml:space="preserve"> EU CQ3: Credit quality of performing and non-performing exposures by past due days</t>
  </si>
  <si>
    <t xml:space="preserve">Point (d) of Article 442 </t>
  </si>
  <si>
    <t>Point (c) of Article 9(1)</t>
  </si>
  <si>
    <t xml:space="preserve">Points (c) and (e) of Article 442  </t>
  </si>
  <si>
    <t>Article 9(2) (columns a, c, e, f and g of template EU CQ4) and Article 9(3) (columns b and d of template EU CQ4 )</t>
  </si>
  <si>
    <t xml:space="preserve">Points (c) and (e) of Article 442 </t>
  </si>
  <si>
    <t>Article 9(2) (columns a, c, e and f of template EU CQ5) and Article 9(3) (columns b and d of template EU CQ5 )</t>
  </si>
  <si>
    <t xml:space="preserve">EU CQ6: Collateral valuation - loans and advances </t>
  </si>
  <si>
    <t>Annex XVI</t>
  </si>
  <si>
    <t>Disclosure of credit risk quality (instructions)</t>
  </si>
  <si>
    <t>Annex XVII</t>
  </si>
  <si>
    <t>Disclosure of the use of credit risk mitigation techniques</t>
  </si>
  <si>
    <t>EU CRC – Qualitative disclosure requirements related to CRM techniques</t>
  </si>
  <si>
    <t xml:space="preserve">Points (a) to (e) of Article 453 </t>
  </si>
  <si>
    <t>Point (a) of Article 10</t>
  </si>
  <si>
    <t xml:space="preserve"> EU CR3 –  CRM techniques overview:  Disclosure of the use of credit risk mitigation techniques</t>
  </si>
  <si>
    <t xml:space="preserve">Point (f) of Article 453  </t>
  </si>
  <si>
    <t>Point (b) of Article 10</t>
  </si>
  <si>
    <t>Annex XVIII</t>
  </si>
  <si>
    <t>Disclosure of the use of credit risk mitigation techniques (instructions)</t>
  </si>
  <si>
    <t>Annex XIX</t>
  </si>
  <si>
    <t>Disclosure of the use of standardised approach</t>
  </si>
  <si>
    <t>EU CRD – Qualitative disclosure requirements related to standardised model</t>
  </si>
  <si>
    <t xml:space="preserve">Points (a) to (d) of Article 444  </t>
  </si>
  <si>
    <t>Point (a) of Article 11</t>
  </si>
  <si>
    <t>EU CR4 – standardised approach – Credit risk exposure and CRM effects</t>
  </si>
  <si>
    <t xml:space="preserve">Points (g), (h) and (i)  of Article 453  CRR and point (e) of Article 444 </t>
  </si>
  <si>
    <t>Point (b) of Article 11</t>
  </si>
  <si>
    <t>EU CR5 – standardised approach</t>
  </si>
  <si>
    <t xml:space="preserve">Point (e) of Article 444  </t>
  </si>
  <si>
    <t>Point (c) of Article 11</t>
  </si>
  <si>
    <t>Annex XX</t>
  </si>
  <si>
    <t>Disclosure of the use of standardised approach (instructions)</t>
  </si>
  <si>
    <t>Annex XXI</t>
  </si>
  <si>
    <t>Disclosure of the use of the IRB approach to credit risk</t>
  </si>
  <si>
    <t>EU CRE – Qualitative disclosure requirements related to IRB approach</t>
  </si>
  <si>
    <t xml:space="preserve">Points (a) to (f) of Article 452 </t>
  </si>
  <si>
    <t>Point (a) of Article 12</t>
  </si>
  <si>
    <t>EU CR6 – IRB approach – Credit risk exposures by exposure class and PD range</t>
  </si>
  <si>
    <t>Point (g)(i)-(v) of Article 452</t>
  </si>
  <si>
    <t>Point (b) of Article 12</t>
  </si>
  <si>
    <t>Point (b) of Article 452</t>
  </si>
  <si>
    <t>EU CR7 – IRB approach – Effect on the RWEAs of credit derivatives used as CRM techniques</t>
  </si>
  <si>
    <t xml:space="preserve">Point (j) of Article 453 </t>
  </si>
  <si>
    <t>Point (c) of Article 12</t>
  </si>
  <si>
    <t xml:space="preserve"> EU CR7-A – IRB approach – Disclosure of the extent of the use of CRM techniques</t>
  </si>
  <si>
    <t xml:space="preserve">Point (g) of Article 453 </t>
  </si>
  <si>
    <t xml:space="preserve">EU CR8 –  RWEA flow statements of credit risk exposures under the IRB approach </t>
  </si>
  <si>
    <t>Point (h) of Article 438</t>
  </si>
  <si>
    <t>Point (d) of Article 12</t>
  </si>
  <si>
    <t>EU CR9 –IRB approach – Back-testing of PD per exposure class (fixed PD scale)</t>
  </si>
  <si>
    <t>Point (h) of Article 452</t>
  </si>
  <si>
    <t>Point (e) of Article 12</t>
  </si>
  <si>
    <t>EU CR9.1 –IRB approach – Back-testing of PD per exposure class (only for  PD estimates according to point (f) of Article 180(1) CRR)</t>
  </si>
  <si>
    <t xml:space="preserve">Point (f) of Article 180(1) </t>
  </si>
  <si>
    <t>Annex XXII</t>
  </si>
  <si>
    <t>Disclosure of the use of the IRB approach to credit risk (instructions)</t>
  </si>
  <si>
    <t>Annex XXIII</t>
  </si>
  <si>
    <t>Disclosure of specialised lending</t>
  </si>
  <si>
    <t>EU CR10 –  Specialised lending and equity exposures under the simple riskweighted approach</t>
  </si>
  <si>
    <t xml:space="preserve">Point (e) of Article 438 </t>
  </si>
  <si>
    <t>Article 13</t>
  </si>
  <si>
    <t>Annex XXIV</t>
  </si>
  <si>
    <t>Disclosure of specialised lending (instructions)</t>
  </si>
  <si>
    <t>Annex XXV</t>
  </si>
  <si>
    <t>Disclosure of exposures to counterparty credit risk</t>
  </si>
  <si>
    <t>EU CCRA – Qualitative disclosure related to CCR</t>
  </si>
  <si>
    <t xml:space="preserve">Points (a) to (d) of Article 439  </t>
  </si>
  <si>
    <t>Point (a) of Article 14</t>
  </si>
  <si>
    <t xml:space="preserve">Points (f), (g), and (k) of Article 439  </t>
  </si>
  <si>
    <t>Point (b) of Article 14</t>
  </si>
  <si>
    <t>EU CCR2 – Transactions subject to own funds requirements for CVA risk</t>
  </si>
  <si>
    <t xml:space="preserve">Point (h) of Article 439  </t>
  </si>
  <si>
    <t>Point (c) of Article 14</t>
  </si>
  <si>
    <t>EU CCR3 – Standardised approach – CCR exposures by regulatory exposure class and risk weights</t>
  </si>
  <si>
    <t xml:space="preserve">Point (l) of Article 439 referring to point (e) of Article 444   </t>
  </si>
  <si>
    <t>Point (d) of Article 14</t>
  </si>
  <si>
    <t>EU CCR4 – IRB approach – CCR exposures by exposure class and PD scale</t>
  </si>
  <si>
    <t xml:space="preserve">Point (l) of Article 439  referring to point (g) of Article 452  </t>
  </si>
  <si>
    <t>EU CCR5 – Composition of collateral for CCR exposures</t>
  </si>
  <si>
    <t xml:space="preserve">Point (e) of Article 439  </t>
  </si>
  <si>
    <t>Point (e) of Article 14</t>
  </si>
  <si>
    <t>EU CCR6 – Credit derivatives exposures</t>
  </si>
  <si>
    <t xml:space="preserve">Point (j) of Article 439 </t>
  </si>
  <si>
    <t>Point (f) of Article 14</t>
  </si>
  <si>
    <t xml:space="preserve"> EU CCR7 – RWEA flow statements of CCR exposures under the IMM</t>
  </si>
  <si>
    <t xml:space="preserve">Point (h) of Article 438 </t>
  </si>
  <si>
    <t>Point (g) of Article 14</t>
  </si>
  <si>
    <t xml:space="preserve">Point (i) of Article 439 </t>
  </si>
  <si>
    <t>Point (h) of Article 14</t>
  </si>
  <si>
    <t>Annex XXVI</t>
  </si>
  <si>
    <t>Disclosure of exposures to counterparty credit risk (instructions)</t>
  </si>
  <si>
    <t>Annex XXVII</t>
  </si>
  <si>
    <t>Disclosure of exposures to securitisation positions</t>
  </si>
  <si>
    <t xml:space="preserve">EU-SECA - Qualitative disclosure requirements related to securitisation exposures </t>
  </si>
  <si>
    <t xml:space="preserve">Points (a) to (i) of Article 449 </t>
  </si>
  <si>
    <t>Point (a) of Article 15</t>
  </si>
  <si>
    <t>EU-SEC1 - Securitisation exposures in the non-trading book</t>
  </si>
  <si>
    <t xml:space="preserve">Point (j) of Article 449 </t>
  </si>
  <si>
    <t>Point (b) of Article 15</t>
  </si>
  <si>
    <t>EU-SEC2 - Securitisation exposures in the trading book</t>
  </si>
  <si>
    <t>EU-SEC3 - Securitisation exposures in the non-trading book and associated regulatory capital requirements - institution acting as originator or as sponsor</t>
  </si>
  <si>
    <t xml:space="preserve">Point (k)(i) of Article 449 </t>
  </si>
  <si>
    <t>Point (c) of Article 15</t>
  </si>
  <si>
    <t>EU-SEC4 - Securitisation exposures in the non-trading book and associated regulatory capital requirements - institution acting as investor</t>
  </si>
  <si>
    <t xml:space="preserve">Point (k)(ii) of Article 449 </t>
  </si>
  <si>
    <t>EU-SEC5 - Exposures securitised by the institution - Exposures in default and specific credit risk adjustments</t>
  </si>
  <si>
    <t>Article 449(l) CRR</t>
  </si>
  <si>
    <t>Point (d) of Article 15</t>
  </si>
  <si>
    <t>Annex XXVIII</t>
  </si>
  <si>
    <t>Disclosure of exposures to securitisation positions (instructions)</t>
  </si>
  <si>
    <t>Annex XXIX</t>
  </si>
  <si>
    <t>Disclosure of the use of standardised approach and internal model for market risk</t>
  </si>
  <si>
    <t>EU MRA: Qualitative disclosure requirements related to market risk</t>
  </si>
  <si>
    <t>Points (a) to (d) of Article 435(1)</t>
  </si>
  <si>
    <t>Point (a) of Article 16(2)</t>
  </si>
  <si>
    <t>EU MR1 - Market risk under the standardised approach</t>
  </si>
  <si>
    <t>Article 445</t>
  </si>
  <si>
    <t>Article 16(1)</t>
  </si>
  <si>
    <t>EU MRB: Qualitative disclosure requirements for institutions using the internal Market Risk Models</t>
  </si>
  <si>
    <t xml:space="preserve">Points (a), (b), (c), (f) of Article 455 </t>
  </si>
  <si>
    <t>Point (b) of Article 16(2)</t>
  </si>
  <si>
    <t>EU MR2-A - Market risk under the internal Model Approach (IMA)</t>
  </si>
  <si>
    <t>Point (e) of Article 455</t>
  </si>
  <si>
    <t>Point (c) of Article 16(2)</t>
  </si>
  <si>
    <t>EU MR2-B - RWA flow statements of market risk exposures under the IMA</t>
  </si>
  <si>
    <t>Point (d) of Article 16(2)</t>
  </si>
  <si>
    <t>EU MR3 - IMA values for trading portfolios</t>
  </si>
  <si>
    <t>Point (d) of Article 455</t>
  </si>
  <si>
    <t>Point (e) of Article 16(2)</t>
  </si>
  <si>
    <t>EU MR4 - Comparison of VaR estimates with gains/losses</t>
  </si>
  <si>
    <t>Point (g) of Article 455</t>
  </si>
  <si>
    <t>Point (f) of Article 16(2)</t>
  </si>
  <si>
    <t>Annex XXX</t>
  </si>
  <si>
    <t>Disclosure of the use of standardised approach and internal model for market risk (instructions)</t>
  </si>
  <si>
    <t>Annex XXXI</t>
  </si>
  <si>
    <t>Disclosure of operational risk</t>
  </si>
  <si>
    <t xml:space="preserve"> EU ORA - Qualitative information on operational risk</t>
  </si>
  <si>
    <t xml:space="preserve">Articles 435(1), 446 and 454 </t>
  </si>
  <si>
    <t>Article 17</t>
  </si>
  <si>
    <t xml:space="preserve">Articles 446 and 454 </t>
  </si>
  <si>
    <t>Annex XXXII</t>
  </si>
  <si>
    <t>Disclosure of operational risk (instructions)</t>
  </si>
  <si>
    <t>Annex XXXIII</t>
  </si>
  <si>
    <t>Disclosure of remuneration policy</t>
  </si>
  <si>
    <t>EU REMA - Remuneration policy</t>
  </si>
  <si>
    <t>Points (a), (b), (c), (d), (e), (f), (j) and (k) of Article 450(1) and of Article 450(2) (Institutions required to disclose information in points (e), (f) and (k) of Article 450(1) and in Article 450(2) in accordance with   Articles 433a, 433b and 433c CRR)</t>
  </si>
  <si>
    <t>Point (a) of Article 18</t>
  </si>
  <si>
    <t xml:space="preserve">EU REM1 - Remuneration awarded for the financial year </t>
  </si>
  <si>
    <t xml:space="preserve">Point (h)(i)-(ii) of Article 450(1)  </t>
  </si>
  <si>
    <t>Point (b) of Article 18</t>
  </si>
  <si>
    <t>EU REM2 - Special payments  to staff whose professional activities have a material impact on institutions’ risk profile (identified staff)</t>
  </si>
  <si>
    <t xml:space="preserve">Point (h)(v)-(vii) of Article 450(1)  </t>
  </si>
  <si>
    <t>Point (c) of Article 18</t>
  </si>
  <si>
    <t xml:space="preserve">EU REM3 - Deferred remuneration </t>
  </si>
  <si>
    <t xml:space="preserve">Point (h)(iii)-(iv) of Article 450(1) </t>
  </si>
  <si>
    <t>Point (d) of Article 18</t>
  </si>
  <si>
    <t>EU REM4 - Remuneration of 1 million EUR or more per year</t>
  </si>
  <si>
    <t xml:space="preserve">Point (i) of Article 450 </t>
  </si>
  <si>
    <t>Point (e) of Article 18</t>
  </si>
  <si>
    <t>EU REM5 - Information on remuneration of staff whose professional activities have a material impact on institutions’ risk profile (identified staff)</t>
  </si>
  <si>
    <t>Point (g) of Article 450(1) (Institutions required to disclose information in point (g) of Article 450(1) in accordance with Articles 433a, 433b and 433c CRR)</t>
  </si>
  <si>
    <t>Annex XXXIV</t>
  </si>
  <si>
    <t>Disclosure of remuneration policy (instructions)</t>
  </si>
  <si>
    <t>Annex XXXV</t>
  </si>
  <si>
    <t>Disclosure of encumbered and unencumbered assets</t>
  </si>
  <si>
    <t>EU AE1 - Encumbered and unencumbered assets</t>
  </si>
  <si>
    <t xml:space="preserve">Article 443 </t>
  </si>
  <si>
    <t>Article 19</t>
  </si>
  <si>
    <t>EU AE2 - Collateral received and own debt securities issued</t>
  </si>
  <si>
    <t>EU AE3 - Sources of encumbrance</t>
  </si>
  <si>
    <t>EU AE4 - Accompanying narrative information</t>
  </si>
  <si>
    <t>Annex XXXVI</t>
  </si>
  <si>
    <t>Disclosure of encumbered and unencumbered assets (instructions)</t>
  </si>
  <si>
    <t>Отдел Устойчиво развитие</t>
  </si>
  <si>
    <t>EU OV1</t>
  </si>
  <si>
    <t xml:space="preserve">EU LIB </t>
  </si>
  <si>
    <t>EU CCA</t>
  </si>
  <si>
    <t>EU LRA</t>
  </si>
  <si>
    <t>EU CRA</t>
  </si>
  <si>
    <t>EU CRB</t>
  </si>
  <si>
    <t>EU CR1</t>
  </si>
  <si>
    <t>EU CR2</t>
  </si>
  <si>
    <t>EU CR2a</t>
  </si>
  <si>
    <t>EU CQ1</t>
  </si>
  <si>
    <t>EU CQ4</t>
  </si>
  <si>
    <t>EU CQ5</t>
  </si>
  <si>
    <t>EU CQ6</t>
  </si>
  <si>
    <t>EU CQ7</t>
  </si>
  <si>
    <t>EU CQ8</t>
  </si>
  <si>
    <t>EU CR6</t>
  </si>
  <si>
    <t>EU MRA</t>
  </si>
  <si>
    <t xml:space="preserve"> EU ORA </t>
  </si>
  <si>
    <t>SHORT NAME OF TEMPLATE</t>
  </si>
  <si>
    <t>Операционен риск / Управление на капитала</t>
  </si>
  <si>
    <t>NotApp</t>
  </si>
  <si>
    <t>-</t>
  </si>
  <si>
    <t>1_BG_annexe_acte_autonome_nlw_part1_v1_OV1-KM-INS; 
1_EN_annexe_acte_autonome_nlw_part1_v2__OV1-KM-INS</t>
  </si>
  <si>
    <t>3_BG_annexe_acte_autonome_nlw_part1_v2_LI1_LI2_LI3_LI3_LIA_LIB_PV1;
3_EN_annexe_acte_autonome_nlw_part1_v4_LI1_LI2_LI3_LI3_LIA_LIB_PV1</t>
  </si>
  <si>
    <t>DSK Comments</t>
  </si>
  <si>
    <t>17_BG_annexe_acte_autonome_nlw_part1_v1_REM;
17_EN_annexe_acte_autonome_nlw_part1_v1_REM.</t>
  </si>
  <si>
    <t>C_2022_8396_1_ANNEX_BG_V5_P1_2210789_ESG
C_2022_8396_1_ANNEX_EN_V5_P1_2210789_ESG</t>
  </si>
  <si>
    <t>6_BG_annexe_acte_autonome_nlw_part1_v1_LR1-LRSum_LR2-LRCom_LR3-LRSpl_LRA;
6_EN_annexe_acte_autonome_nlw_part1_v2_LR1-LRSum_LR2-LRCom_LR3-LRSpl_LRA</t>
  </si>
  <si>
    <t>18_BG_annexe_acte_autonome_nlw_part1_v1_AE;
18_EN_annexe_acte_autonome_nlw_part1_v1_AE</t>
  </si>
  <si>
    <t>13_BG_annexe_acte_autonome_nlw_part1_v1_CCRA_CCR1-8;
13_EN_annexe_acte_autonome_nlw_part1_v2_CCRA_CCR1-8</t>
  </si>
  <si>
    <t xml:space="preserve">15_BG_annexe_acte_autonome_nlw_part1_v2_MRA_MR1_MRB_MR2-A_MR2-B_MR3_MR4;
15_EN_annexe_acte_autonome_nlw_part1_v4_MRA_MR1_MRB_MR2-A_MR2-B_MR3_MR4
</t>
  </si>
  <si>
    <t>EU CR2: Промени в размера на необслужваните кредити и аванси</t>
  </si>
  <si>
    <t>EU TLAC3</t>
  </si>
  <si>
    <t>MREL</t>
  </si>
  <si>
    <t>име на листа</t>
  </si>
  <si>
    <t>Раздел в Word документ</t>
  </si>
  <si>
    <t>2.1. Regulatory capital</t>
  </si>
  <si>
    <t>2.2.2. Capital requirements for market risk</t>
  </si>
  <si>
    <t>III. Asset Encumbrance Policy</t>
  </si>
  <si>
    <t>IV. Remuneration Policy and Practices</t>
  </si>
  <si>
    <t>EU CC1</t>
  </si>
  <si>
    <t>Пазарен риск / Управление на капитала</t>
  </si>
  <si>
    <t>EU TLAC4</t>
  </si>
  <si>
    <t>ok/ не изпълняваме изискванията по чл. 449а</t>
  </si>
  <si>
    <t>ОТП Застрахователен брокер ЕООД</t>
  </si>
  <si>
    <t>Финансиране на градски проекти</t>
  </si>
  <si>
    <t>Финансов лизинг</t>
  </si>
  <si>
    <t>Маркетинг, развой и внедряване на информационни системи</t>
  </si>
  <si>
    <t>Управление на пенсионни фондове</t>
  </si>
  <si>
    <t>Паралелен шок на повишение</t>
  </si>
  <si>
    <t>Шок на понижение на краткосрочните лихвени проценти</t>
  </si>
  <si>
    <t>Паралелен шок на понижение</t>
  </si>
  <si>
    <t>Стръмен шок</t>
  </si>
  <si>
    <t>Плосък шок</t>
  </si>
  <si>
    <t>Шок на повишение на краткосрочните лихвени проценти</t>
  </si>
  <si>
    <t>Промени в икономическата стойност на капитала</t>
  </si>
  <si>
    <t>Промени в нетния доход от лихви</t>
  </si>
  <si>
    <t>Подчинен срочен дълг</t>
  </si>
  <si>
    <t xml:space="preserve">Отсрочени данъчни активи </t>
  </si>
  <si>
    <t>* Банка ДСК на консолидационно ниво не прилага секюритизация</t>
  </si>
  <si>
    <t>Балансови стойности, както са посочени в публикуваните финансови отчети</t>
  </si>
  <si>
    <t>Балансови стойности съгласно обхвата на консолидация за пруденциални цели</t>
  </si>
  <si>
    <t>Балансови стойности на позициите,</t>
  </si>
  <si>
    <t>за които се прилага нормативната уредба на кредитния риск</t>
  </si>
  <si>
    <t xml:space="preserve">за които се прилага нормативната уредба на кредитния риск от контрагента </t>
  </si>
  <si>
    <t>за които се прилага нормативната уредба на секюритизациите</t>
  </si>
  <si>
    <t>за които се прилага нормативната уредба на пазарния риск</t>
  </si>
  <si>
    <t>за които не се прилагат капиталови изисквания или които се приспадат от собствените средства</t>
  </si>
  <si>
    <t>Описание на
субекта</t>
  </si>
  <si>
    <t>пълно консолидиране</t>
  </si>
  <si>
    <t>пропорционално консолидиране</t>
  </si>
  <si>
    <t>метод на собствения капитал</t>
  </si>
  <si>
    <t>нито консолидиран, нито приспаднат</t>
  </si>
  <si>
    <t>приспаднат</t>
  </si>
  <si>
    <t>Метод на консолидация за пруденциални цели</t>
  </si>
  <si>
    <t>Наименование на субекта</t>
  </si>
  <si>
    <t>Метод на консолидация за счетоводни цели</t>
  </si>
  <si>
    <t xml:space="preserve">Позиции, за които се прилага </t>
  </si>
  <si>
    <t>нормативната уредба на кредитния риск</t>
  </si>
  <si>
    <t xml:space="preserve">нормативната уредба на секюритизациите </t>
  </si>
  <si>
    <t xml:space="preserve">нормативната уредба на кредитния риск от контрагента </t>
  </si>
  <si>
    <t>нормативната уредба на пазарния риск</t>
  </si>
  <si>
    <t>Балансова стойност на активите съгласно обхвата на консолидация за пруденциални цели (както е в образец LI1)</t>
  </si>
  <si>
    <t>Балансова стойност на пасивите съгласно обхвата на консолидация за пруденциални цели (както е в образец LI1)</t>
  </si>
  <si>
    <t>Обща нетна стойност съгласно обхвата на консолидация за пруденциални цели</t>
  </si>
  <si>
    <t>Задбалансовa стойност</t>
  </si>
  <si>
    <t>Стойност на експозициите, използвана за регулаторни цели</t>
  </si>
  <si>
    <t>Разлики, произтичащи от кредитни конверсионни коефициенти</t>
  </si>
  <si>
    <t>ЕU LI3: Кратко описание на разликите в обхватите на консолидация - за отделните предприятия</t>
  </si>
  <si>
    <t>злато</t>
  </si>
  <si>
    <t>Позиции в злато</t>
  </si>
  <si>
    <t>от които експозиции, гарантирани с финансови гаранции</t>
  </si>
  <si>
    <t>от които експозиции, гарантирани с кредитни деривати</t>
  </si>
  <si>
    <t>Необезпечена
балансова
стойност</t>
  </si>
  <si>
    <t>Обезпечена балансова стойност</t>
  </si>
  <si>
    <t>от които експозиции, гарантирани с обезпечение</t>
  </si>
  <si>
    <t>бележка</t>
  </si>
  <si>
    <t>EU IRRBB1</t>
  </si>
  <si>
    <t>EU TLAC2а</t>
  </si>
  <si>
    <t>EU TLAC2b</t>
  </si>
  <si>
    <t xml:space="preserve"> Недостатъчно покритие за необслужваните експозиции</t>
  </si>
  <si>
    <t>instructions</t>
  </si>
  <si>
    <t>EU LI1</t>
  </si>
  <si>
    <t>EU LI2</t>
  </si>
  <si>
    <t>EU LI3</t>
  </si>
  <si>
    <t>EU PV1</t>
  </si>
  <si>
    <t>EU CC2</t>
  </si>
  <si>
    <t>EU LIQA</t>
  </si>
  <si>
    <t>EU LIQB</t>
  </si>
  <si>
    <t>EU CQ3</t>
  </si>
  <si>
    <t>EU CR3</t>
  </si>
  <si>
    <t>EU CCR3</t>
  </si>
  <si>
    <t>EU CR1-A</t>
  </si>
  <si>
    <t>EU CR4</t>
  </si>
  <si>
    <t>EU CR5</t>
  </si>
  <si>
    <t>EU CQ2</t>
  </si>
  <si>
    <t>EU CRC</t>
  </si>
  <si>
    <t>EU CRD</t>
  </si>
  <si>
    <t>EU CRE</t>
  </si>
  <si>
    <t>EU CR6-A</t>
  </si>
  <si>
    <t>EU CR7-A</t>
  </si>
  <si>
    <t>EU CR7</t>
  </si>
  <si>
    <t>EU CR8</t>
  </si>
  <si>
    <t>EU CR9</t>
  </si>
  <si>
    <t>EU CR9.1</t>
  </si>
  <si>
    <t>EU CR10</t>
  </si>
  <si>
    <t>EU CCRA</t>
  </si>
  <si>
    <t>EU CCR2</t>
  </si>
  <si>
    <t>EU CCR4</t>
  </si>
  <si>
    <t>EU CCR5</t>
  </si>
  <si>
    <t>EU CCR6</t>
  </si>
  <si>
    <t>EU CCR7</t>
  </si>
  <si>
    <t>EU MR2-A</t>
  </si>
  <si>
    <t>EU MR2-B</t>
  </si>
  <si>
    <t>EU MR3</t>
  </si>
  <si>
    <t>EU MR4</t>
  </si>
  <si>
    <t>EU REMA</t>
  </si>
  <si>
    <t>EU REM1</t>
  </si>
  <si>
    <t>EU REM2</t>
  </si>
  <si>
    <t>EU REM3</t>
  </si>
  <si>
    <t>EU REM4</t>
  </si>
  <si>
    <t>EU REM5</t>
  </si>
  <si>
    <t>EU AE2</t>
  </si>
  <si>
    <t>EU AE1</t>
  </si>
  <si>
    <t>EU AE3</t>
  </si>
  <si>
    <t>EU AE4</t>
  </si>
  <si>
    <t>Обща стойност на експозициите</t>
  </si>
  <si>
    <t>в + г</t>
  </si>
  <si>
    <t>Закупена защита</t>
  </si>
  <si>
    <t>Условна стойност</t>
  </si>
  <si>
    <t>Общо условни стойности</t>
  </si>
  <si>
    <t>Положителна справедлива стойност (активи)</t>
  </si>
  <si>
    <t>Отрицателна справедлива стойност (пасиви)</t>
  </si>
  <si>
    <t>Суапове за кредитно неизпълнение с един контрагент</t>
  </si>
  <si>
    <t>Индексни суапове за кредитно неизпълнение</t>
  </si>
  <si>
    <t>Суапове за обща доходност</t>
  </si>
  <si>
    <t>Опции по кредити</t>
  </si>
  <si>
    <t>Други кредитни деривати</t>
  </si>
  <si>
    <t>Обезпечение, използвано в сделки с деривати</t>
  </si>
  <si>
    <t>Обезпечение, използвано в СФЦК</t>
  </si>
  <si>
    <t>Отделено</t>
  </si>
  <si>
    <t>Неотделено</t>
  </si>
  <si>
    <t>Справедлива стойност на полученото обезпечение</t>
  </si>
  <si>
    <t>Справедлива стойност на предоставеното обезпечение</t>
  </si>
  <si>
    <t>Вид обезпечение</t>
  </si>
  <si>
    <t>EU MR1</t>
  </si>
  <si>
    <r>
      <rPr>
        <b/>
        <sz val="9"/>
        <rFont val="Times New Roman"/>
        <family val="1"/>
        <charset val="204"/>
      </rPr>
      <t>Наличен капитал (размер)</t>
    </r>
  </si>
  <si>
    <t>Базов собствен капитал от първи ред (СЕТ1)</t>
  </si>
  <si>
    <t>Базов собствен капитал от първи ред (СЕТ1) при неприлагане на преходните мерки по МСФО 9 или аналогичните очаквани кредитни загуби</t>
  </si>
  <si>
    <t>Капитал от първи ред (Т1) при неприлагане на преходните мерки по МСФО 9 или аналогичните очаквани кредитни загуби</t>
  </si>
  <si>
    <t>Общо капитал при неприлагане на преходните мерки по МСФО 9 или аналогичните очаквани кредитни загуби</t>
  </si>
  <si>
    <r>
      <rPr>
        <b/>
        <sz val="9"/>
        <rFont val="Times New Roman"/>
        <family val="1"/>
        <charset val="204"/>
      </rPr>
      <t>Рисково претеглени активи (размер)</t>
    </r>
  </si>
  <si>
    <t>Общо рисково претеглени активи</t>
  </si>
  <si>
    <t>Общо рисково претеглени активи при неприлагане на преходните мерки по МСФО 9 или аналогичните очаквани кредитни загуби</t>
  </si>
  <si>
    <r>
      <rPr>
        <b/>
        <sz val="9"/>
        <rFont val="Times New Roman"/>
        <family val="1"/>
        <charset val="204"/>
      </rPr>
      <t>Съотношения на капиталова адекватност</t>
    </r>
  </si>
  <si>
    <t>Базов собствен капитал от първи ред (като процент от размера на рисковите експозиции)</t>
  </si>
  <si>
    <t>Базов собствен капитал от първи ред (като процент от размера на рисковите експозиции) при неприлагане на преходните мерки по МСФО 9 или аналогичните очаквани кредитни загуби</t>
  </si>
  <si>
    <t>Капитал от първи ред (като процент от размера на рисковите експозиции)</t>
  </si>
  <si>
    <t>Капитал от първи ред (като процент от размера на рисковите експозиции) при неприлагане на преходните мерки по МСФО 9 или аналогичните очаквани кредитни загуби</t>
  </si>
  <si>
    <t>Обща капиталова адекватност (като процент от размера на рисковите експозиции)</t>
  </si>
  <si>
    <t>Обща капиталова адекватност (като процент от размера на рисковите експозиции) при неприлагане на преходните мерки по МСФО 9 или аналогичните, очаквани кредитни загуби</t>
  </si>
  <si>
    <t>Мярка за общата експозиция при изчисляване на отношението на ливъридж</t>
  </si>
  <si>
    <t>Отношение на ливъридж— при използване на „преходно“ определение на капитал от първи ред“</t>
  </si>
  <si>
    <t>Отношение на ливъридж при неприлагане на преходните мерки по МСФО 9 или аналогичните очаквани кредитни загуби</t>
  </si>
  <si>
    <t>* Там, където не е посочено друго данните са при използване на „преходно“ определение</t>
  </si>
  <si>
    <t>В хиляди лева/ бр.*</t>
  </si>
  <si>
    <t>* броят служители е изчислен по метода на пълното работно време</t>
  </si>
  <si>
    <t>ВААК - Структура на капитала - Нормативна перспектива</t>
  </si>
  <si>
    <t>ВААК - Структура на капитала - Икономическа перспектива</t>
  </si>
  <si>
    <t>ВААК - Параметри на капиталова адекватност</t>
  </si>
  <si>
    <t>EU CCR1</t>
  </si>
  <si>
    <t>FX risk</t>
  </si>
  <si>
    <t>EU CR2-A</t>
  </si>
  <si>
    <t>EU CCR5-A</t>
  </si>
  <si>
    <t>EU LR1-LRSum</t>
  </si>
  <si>
    <t>EU LR2-LRCom</t>
  </si>
  <si>
    <t>EU LR3-LRSpl</t>
  </si>
  <si>
    <t>EU CCyB2</t>
  </si>
  <si>
    <t>EU CCyB1</t>
  </si>
  <si>
    <t>ICAAP Capital structure - NP</t>
  </si>
  <si>
    <t>ICAAP Capital structure - EP</t>
  </si>
  <si>
    <t>ICAAP Capital adequacy param</t>
  </si>
  <si>
    <t>EU INS1</t>
  </si>
  <si>
    <t>EU INS2</t>
  </si>
  <si>
    <t>EU OVC</t>
  </si>
  <si>
    <t>EU LIA</t>
  </si>
  <si>
    <t>EU LR3-LRSpl: Разделяне на балансовите експозиции (без деривати, СФЦК и изключени експозиции)</t>
  </si>
  <si>
    <t>EU CCA: Основни характеристики на инструментите на собствените средства за регулаторни цели и на инструментите на приемливите задължения</t>
  </si>
  <si>
    <t>EU CC1: Състав на собствените средства за регулаторни цели</t>
  </si>
  <si>
    <t>EU CC2: Равняване на собствените средства за регулаторни цели със счетоводния баланс в одитираните финансови отчети</t>
  </si>
  <si>
    <t>EU CCR8: Експозиции към ЦК</t>
  </si>
  <si>
    <t>ЕU CR3: Техники за редуциране на кредитния риск: oповестяване на използването на техники за редуциране на кредитния риск</t>
  </si>
  <si>
    <t>EU OR1: Капиталови изисквания за операционен риск и рисково претеглена стойност на експозициите</t>
  </si>
  <si>
    <t>EU IRRBB1: Лихвен риск при дейности в банковия портфейл</t>
  </si>
  <si>
    <t>EU LR1 - LRSum: Обобщение на равнението на счетоводните активи и експозициите с оглед на отношението на ливъридж</t>
  </si>
  <si>
    <t>EU LR2-LRCom: хармонизирано оповестяване на отношението на ливъридж</t>
  </si>
  <si>
    <t>EU-CCyB2: Размер на специфичния за институцията антицикличен капиталов буфер</t>
  </si>
  <si>
    <t>EU-CCyB1: Отнасяне по географски признак на кредитните експозиции, които са от значение за изчисляването на антицикличния капиталов буфер</t>
  </si>
  <si>
    <t>EU AE1: Обременени с тежести активи и свободни от тежести активи</t>
  </si>
  <si>
    <t>EU AE2: Получени обезпечения и емитирани собствени дългови ценни книжа</t>
  </si>
  <si>
    <t>EU AE3: Източници на тежести</t>
  </si>
  <si>
    <t>EU REM4: Годишно възнаграждение от 1 млн. евро или повече</t>
  </si>
  <si>
    <t/>
  </si>
  <si>
    <t>EU CR2-A: Промени в размера на необслужваните кредити и аванси и в свързаните нетни натрупани възстановявания</t>
  </si>
  <si>
    <t>Продадена защита</t>
  </si>
  <si>
    <t>EU-з</t>
  </si>
  <si>
    <t>EU-ж</t>
  </si>
  <si>
    <t>Не</t>
  </si>
  <si>
    <t>Не е приложимо</t>
  </si>
  <si>
    <t>Стойност над прага от 17.65 % (сума с отрицателен знак)</t>
  </si>
  <si>
    <t>EU-25а</t>
  </si>
  <si>
    <t>EU-25б</t>
  </si>
  <si>
    <t>Други корекции с оглед на нормативните изисквания</t>
  </si>
  <si>
    <t>чл. 473а, чл. 468</t>
  </si>
  <si>
    <t>Други корекции на ДК1 с оглед на нормативните изисквания</t>
  </si>
  <si>
    <t>EU-42а</t>
  </si>
  <si>
    <t>EU-56a</t>
  </si>
  <si>
    <t>Допустими приспадания на приемливи задължения, които надхвърлят приемливите задължения на институцията (отрицателна стойност)</t>
  </si>
  <si>
    <t>EU-56б</t>
  </si>
  <si>
    <t>Други корекции на К2 с оглед на нормативните корекции</t>
  </si>
  <si>
    <t>Общо капиталово изискване за БСК1 за институцията</t>
  </si>
  <si>
    <t>EU-67б</t>
  </si>
  <si>
    <t>от коeто: допълнителни капиталови изисквания за рисковете, различни от риска от прекомерен ливъридж</t>
  </si>
  <si>
    <t>в т.ч. софтуерни активи</t>
  </si>
  <si>
    <t>Capital: Собствен капитал</t>
  </si>
  <si>
    <t>** Не се оповестяват колони б, д и и поради неприложимост</t>
  </si>
  <si>
    <t>* Списък на държавите, включени в ред Други държави</t>
  </si>
  <si>
    <t>Други държави*</t>
  </si>
  <si>
    <t>2022/нова форма</t>
  </si>
  <si>
    <t>Дари</t>
  </si>
  <si>
    <t>НН: последно подаване на отчета по меморандума е било към 31.12.2022 г.| Писмо БНБ-20820/17022023</t>
  </si>
  <si>
    <t>НН: последно подаване на отчета по меморандума е било към 31.12.2022 г.| Писмо БНБ-20820/17022024</t>
  </si>
  <si>
    <t>НН: последно подаване на отчета по меморандума е било към 31.12.2022 г.| Писмо БНБ-20820/17022025</t>
  </si>
  <si>
    <t>EU-SECA</t>
  </si>
  <si>
    <t>EU-SEC1</t>
  </si>
  <si>
    <t>EU-SEC2</t>
  </si>
  <si>
    <t>EU-SEC3</t>
  </si>
  <si>
    <t>EU-SEC4</t>
  </si>
  <si>
    <t>EU-SEC5</t>
  </si>
  <si>
    <t>Not appl – IRB approach</t>
  </si>
  <si>
    <t>Not appl - securitisation positions</t>
  </si>
  <si>
    <t xml:space="preserve">EU MRB </t>
  </si>
  <si>
    <t>? в тбл или в текстовата част</t>
  </si>
  <si>
    <r>
      <t xml:space="preserve">EU CR6-A – Scope of the use of IRB </t>
    </r>
    <r>
      <rPr>
        <sz val="8"/>
        <color rgb="FFC00000"/>
        <rFont val="Times New Roman"/>
        <family val="1"/>
        <charset val="204"/>
      </rPr>
      <t>and SA approaches</t>
    </r>
  </si>
  <si>
    <t>not present in our list - NotApp</t>
  </si>
  <si>
    <t xml:space="preserve"> EU OVA</t>
  </si>
  <si>
    <t xml:space="preserve"> EU OVB</t>
  </si>
  <si>
    <t>NotApp - не отчитаме CVA risk</t>
  </si>
  <si>
    <t>EU CR2a показваме като EU CR2-A</t>
  </si>
  <si>
    <t>=ICAAP Capital structure - EP</t>
  </si>
  <si>
    <t>Инчето</t>
  </si>
  <si>
    <t>? в тбл или в текстовата част - ЧР (Бедиха, Ани Георгиева), Правно (Гери Хаджипантелеева)</t>
  </si>
  <si>
    <t>? в тбл или в текстовата част - Управление на капитала</t>
  </si>
  <si>
    <t>NotApp - няма разлики в обхвата на консолидация за счетоводни и за целите на пруденциалния надзор</t>
  </si>
  <si>
    <t>? в тбл или в текстовата част - Регулаторна и оперативна отчетност</t>
  </si>
  <si>
    <t>? в тбл или в текстовата част - Управление на активите и пасивите</t>
  </si>
  <si>
    <t>? в тбл или в текстовата част - Управление на капитала/ Отчети и регулации</t>
  </si>
  <si>
    <t>? в тбл или в текстовата част - ЧР (Живка, Иван Георгиев)</t>
  </si>
  <si>
    <t>? в тбл или в текстовата част - Отчети и регулации</t>
  </si>
  <si>
    <t>Art 45J - Annex 1 - Reporting of MREL decisions</t>
  </si>
  <si>
    <t>Annex I - Templates for ESG prudential disclosures</t>
  </si>
  <si>
    <t xml:space="preserve">EU IRRBBA - Qualitative information on interest rate risks of non-trading book activities </t>
  </si>
  <si>
    <t>EU IRRBB1 -  Interest rate risks of non-trading book activities</t>
  </si>
  <si>
    <t>EU IRRBBА</t>
  </si>
  <si>
    <t>Annex I (Annex XXXVII- IRRBB tmpl)</t>
  </si>
  <si>
    <t>шаблон_версия на англ. език</t>
  </si>
  <si>
    <t>free</t>
  </si>
  <si>
    <t>Управление на капитала/ Отчети и регулации</t>
  </si>
  <si>
    <t>Човешки ресурси/ Правно</t>
  </si>
  <si>
    <t>? в тбл или в текстовата част - Операционен риск</t>
  </si>
  <si>
    <t>шаблон_версия на бълг. език</t>
  </si>
  <si>
    <t>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t>
  </si>
  <si>
    <t>2_BG_annexe_acte_autonome_nlw_part1_v1</t>
  </si>
  <si>
    <t>1_BG_annexe_acte_autonome_nlw_part1_v1</t>
  </si>
  <si>
    <t>3_BG_annexe_acte_autonome_nlw_part1_v2</t>
  </si>
  <si>
    <t>4_BG_annexe_acte_autonome_nlw_part1_v1</t>
  </si>
  <si>
    <t>13_BG_annexe_acte_autonome_nlw_part1_v1</t>
  </si>
  <si>
    <t>10_BG_annexe_acte_autonome_nlw_part1_v1</t>
  </si>
  <si>
    <t>9_BG_annexe_acte_autonome_nlw_part1_v1</t>
  </si>
  <si>
    <t>8_BG_annexe_acte_autonome_nlw_part1_v1</t>
  </si>
  <si>
    <t>7_BG_annexe_acte_autonome_nlw_part1_v1</t>
  </si>
  <si>
    <t>6_BG_annexe_acte_autonome_nlw_part1_v1</t>
  </si>
  <si>
    <t>5_BG_annexe_acte_autonome_nlw_part1_v1</t>
  </si>
  <si>
    <t>15_BG_annexe_acte_autonome_nlw_part1_v2</t>
  </si>
  <si>
    <t>18_BG_annexe_acte_autonome_nlw_part1_v1</t>
  </si>
  <si>
    <t>17_BG_annexe_acte_autonome_nlw_part1_v1</t>
  </si>
  <si>
    <t>16_BG_annexe_acte_autonome_nlw_part1_v1</t>
  </si>
  <si>
    <t>ICAAP</t>
  </si>
  <si>
    <t>Мария Петрова</t>
  </si>
  <si>
    <t>Мариян Давидов</t>
  </si>
  <si>
    <t>? в тбл или в текстовата част - Пазарен риск</t>
  </si>
  <si>
    <t>като таблица</t>
  </si>
  <si>
    <t>политики на нетиране</t>
  </si>
  <si>
    <t>Регулаторна и оперативна отчетност 2023; Отчети и регулации 2024</t>
  </si>
  <si>
    <t>Гренада</t>
  </si>
  <si>
    <t>Активи, държани за продажба</t>
  </si>
  <si>
    <t>Пасиви пряко свързани с активите държани за продажба</t>
  </si>
  <si>
    <t>Инвестиции в ценни книжа</t>
  </si>
  <si>
    <t xml:space="preserve">Базов собствен капитал от първи ред (БСК1):  инструменти и резерви   </t>
  </si>
  <si>
    <t>Публично или частно предлагане</t>
  </si>
  <si>
    <t>3а </t>
  </si>
  <si>
    <t>Договорно признаване на правомощията на органите за преструктуриране за обезценяване и преобразуване</t>
  </si>
  <si>
    <t xml:space="preserve">    Текущо третиране, като се вземат предвид, когато е приложимо, преходните разпоредби на РКИ</t>
  </si>
  <si>
    <t>Стойност, призната в регулаторния капитал или приемливите задължения (парична единица в милиони, към последната отчетна дата)</t>
  </si>
  <si>
    <t xml:space="preserve">Номинална стойност на инструмента </t>
  </si>
  <si>
    <t>Първоначална дата на емитиране</t>
  </si>
  <si>
    <t>Безсрочен или срочен</t>
  </si>
  <si>
    <t>Опция за предварително обратно изкупуване от емитента, която подлежи на предварително одобрение от надзорните органи</t>
  </si>
  <si>
    <t>Може да бъде преобразуван или не може</t>
  </si>
  <si>
    <t>Възможности за обезценка</t>
  </si>
  <si>
    <t>34а </t>
  </si>
  <si>
    <t>Вид подчиненост (само за приемливите задължения)</t>
  </si>
  <si>
    <t>EU-34б</t>
  </si>
  <si>
    <t>Ранг на инструмента при обичайно производство по несъстоятелност</t>
  </si>
  <si>
    <t>Характеристики, за които е установено несъответствие с нормативните изисквания</t>
  </si>
  <si>
    <t>Ако отговорът е „да“ се посочват характеристиките, за които е установено несъответствие с нормативните изисквания</t>
  </si>
  <si>
    <t>37а</t>
  </si>
  <si>
    <t>Връзка за достъп до пълните ред и условия на инструмента</t>
  </si>
  <si>
    <t>Капитал от втори ред (T2)</t>
  </si>
  <si>
    <t>частно</t>
  </si>
  <si>
    <t>договор за кредит</t>
  </si>
  <si>
    <t>Разпоредби на РКИ за периода след прехода</t>
  </si>
  <si>
    <t>Приемлив на индивидуална/(под-)консолидирана / индивидуална &amp; (под-)консолидирана основа</t>
  </si>
  <si>
    <t xml:space="preserve">Първоначален падеж </t>
  </si>
  <si>
    <t xml:space="preserve">Евентуална дата на предварителното обратно изкупуване, условни дати и размер </t>
  </si>
  <si>
    <t>срочен</t>
  </si>
  <si>
    <t>капитал от втори ред</t>
  </si>
  <si>
    <t>базов собствен капитал от първи ред</t>
  </si>
  <si>
    <t>21.12.2022 г.
29.03.2023 г.</t>
  </si>
  <si>
    <t>21.12.2032 г.
29.03.2033 г.</t>
  </si>
  <si>
    <t>225 млн. лева
225 млн. лева</t>
  </si>
  <si>
    <t>Фиксиран или плаващ дивидент/купон</t>
  </si>
  <si>
    <t>Наличие на механизъм за преустановяване изплащането на дивидент</t>
  </si>
  <si>
    <t>Пълна, частична или никаква свобода на действие (от гледна точка на момента)</t>
  </si>
  <si>
    <t>Пълна, частична или никаква свобода на действие (от гледна точка на размера)</t>
  </si>
  <si>
    <t>Наличие на повишена цена или друг стимул за обратно изкупуване</t>
  </si>
  <si>
    <t>Ако може да бъде преобразуван — задействащите го фактори</t>
  </si>
  <si>
    <t>Ако може да бъде преобразуван — изцяло или частично</t>
  </si>
  <si>
    <t>Ако може да бъде преобразуван — ставка на преобразуването</t>
  </si>
  <si>
    <t>Ако може да бъде преобразуван — дали това е задължително или не</t>
  </si>
  <si>
    <t>Ако може да бъде преобразуван — видът инструмент, в който инструментът може да бъде преобразуван</t>
  </si>
  <si>
    <t>Ако може да бъде преобразуван — емитентът на инструмента, в който инструментът се преобразува</t>
  </si>
  <si>
    <t>Допустимите елементи по член 494а, параграф 1 от РКИ, подлежащи на постепенно отпадане от ДК1.</t>
  </si>
  <si>
    <t>Допустимите елементи по член 494б, параграф 1 от РКИ, подлежащи на постепенно отпадане от ДК1.</t>
  </si>
  <si>
    <t>Допустимите елементи по член 494а, параграф 2 от РКИ, подлежащи на постепенно отпадане от К2</t>
  </si>
  <si>
    <t>Допустимите елементи по член 494б, параграф 2 от РКИ, подлежащи на постепенно отпадане от К2</t>
  </si>
  <si>
    <t>33а</t>
  </si>
  <si>
    <t>33б</t>
  </si>
  <si>
    <t>47а</t>
  </si>
  <si>
    <t>47б</t>
  </si>
  <si>
    <t>Препратка към ред в EU CC1</t>
  </si>
  <si>
    <t>Капиталови инструменти, приемливи като капитал от втори ред</t>
  </si>
  <si>
    <t>Капитал и пасиви</t>
  </si>
  <si>
    <t>пасив — амортизирана стойност</t>
  </si>
  <si>
    <t>3m Euribor + 700 bp (7%)
3m Euribor + 506 bp (5,06%)</t>
  </si>
  <si>
    <t>никаква свобода</t>
  </si>
  <si>
    <t>Кредитен риск (без КРК)</t>
  </si>
  <si>
    <t xml:space="preserve">В т.ч.: стандартизиран подход </t>
  </si>
  <si>
    <t xml:space="preserve">В т.ч.: основен вътрешнорейтингов подход (F-IRB) </t>
  </si>
  <si>
    <t>В т.ч.: разграничителен подход</t>
  </si>
  <si>
    <t>EU 4а</t>
  </si>
  <si>
    <t>В т.ч.: капиталови инструменти съгласно опростения подход за претегляне на риска</t>
  </si>
  <si>
    <t xml:space="preserve">В т.ч.: усъвършенстван вътрешнорейтингов подход (A-IRB) </t>
  </si>
  <si>
    <t xml:space="preserve">Кредитен риск от контрагента (КРК) </t>
  </si>
  <si>
    <t>В т.ч.: метод на вътрешните модели (МВМ)</t>
  </si>
  <si>
    <t>В т.ч.: експозиции към ЦК</t>
  </si>
  <si>
    <t>EU 8б</t>
  </si>
  <si>
    <t>В т.ч.: корекция на кредитната оценка (ККО)</t>
  </si>
  <si>
    <t>В т.ч.: друг КРК</t>
  </si>
  <si>
    <t xml:space="preserve">Риск във връзка със сетълмента </t>
  </si>
  <si>
    <t>Секюритизиращи експозиции в банковия портфейл (след тавана)</t>
  </si>
  <si>
    <t xml:space="preserve">В т.ч.: подход SEC-IRBA </t>
  </si>
  <si>
    <t>В т.ч.: SEC-ERBA (в т.ч. ПВО)</t>
  </si>
  <si>
    <t xml:space="preserve">В т.ч.: подход SEC-SA </t>
  </si>
  <si>
    <t>EU 19а</t>
  </si>
  <si>
    <t>В т.ч.: 1250 %/приспадане</t>
  </si>
  <si>
    <t>Позиционен, валутен и стоков риск (пазарен риск)</t>
  </si>
  <si>
    <t>В т.ч.: ПВО</t>
  </si>
  <si>
    <t>EU 22а</t>
  </si>
  <si>
    <t xml:space="preserve">Операционен риск </t>
  </si>
  <si>
    <t>EU 23а</t>
  </si>
  <si>
    <t xml:space="preserve">В т.ч.: подход на базисния индикатор </t>
  </si>
  <si>
    <t>EU 23б</t>
  </si>
  <si>
    <t>EU 23в</t>
  </si>
  <si>
    <t xml:space="preserve">В т.ч.: усъвършенстван подход за измерване </t>
  </si>
  <si>
    <t>Стойности под праговете за приспадане (за които се прилага рисково тегло от 250 %)</t>
  </si>
  <si>
    <t>р</t>
  </si>
  <si>
    <t>В т.ч. без рейтинг</t>
  </si>
  <si>
    <t xml:space="preserve">not applicable - only for reporting entities in accordance with Article 45e </t>
  </si>
  <si>
    <t xml:space="preserve"> 31.12.2023</t>
  </si>
  <si>
    <t>* Банка ДСК няма кредитни деривати в своите портфейлите.</t>
  </si>
  <si>
    <t>ЧР (Бедиха, Ани Георгиева); RISK - Л. Дойкова</t>
  </si>
  <si>
    <t>извън обхвата, докато не станем point of entry</t>
  </si>
  <si>
    <t>NotApp - не сме point of entry</t>
  </si>
  <si>
    <t>съгл. чл.94(1) 13 на Закона за банковата несъстоятелност</t>
  </si>
  <si>
    <t>Разлики предвид отчитането на провизии - чл.473а РКИ</t>
  </si>
  <si>
    <t>Други разлики - чл. 36, м) РКИ</t>
  </si>
  <si>
    <t>отговорни лица</t>
  </si>
  <si>
    <t>Горица Марова</t>
  </si>
  <si>
    <t>Живка</t>
  </si>
  <si>
    <t>вид на представяне на качествената информация - табличен / свободен текст</t>
  </si>
  <si>
    <t>кач.инф. (име на файл)</t>
  </si>
  <si>
    <t>инд._бълг. език</t>
  </si>
  <si>
    <t>конс._бълг. език</t>
  </si>
  <si>
    <t>инд._англ. език</t>
  </si>
  <si>
    <t>конс._англ. език</t>
  </si>
  <si>
    <t>финална проверка - количествена инф. (excel-файл)</t>
  </si>
  <si>
    <t>качествена информация</t>
  </si>
  <si>
    <t>обосновка, ако някоя от изискваните форми няма да на бъде попълвана</t>
  </si>
  <si>
    <t>аналитична</t>
  </si>
  <si>
    <t>количествена</t>
  </si>
  <si>
    <t xml:space="preserve">финална проверка - качествена инф. (word-файл - включва обща част и минимално изисквана информация)
</t>
  </si>
  <si>
    <t>(дата)</t>
  </si>
  <si>
    <t>дск Венчърс ЕАД</t>
  </si>
  <si>
    <t>2024 Регулаторен Базел ІІІ</t>
  </si>
  <si>
    <t>2024
Вътрешна оценка
Икономическа перспектива</t>
  </si>
  <si>
    <t>Капиталови инструменти, допустими като базов собствен капитал от първи ред</t>
  </si>
  <si>
    <t>Други нематериални активи</t>
  </si>
  <si>
    <t>Допълнителни приспадания от базовия собствен капитал от първи ред, дължащи се на член 3 от РКИ</t>
  </si>
  <si>
    <t>от които: приспадане, свързано с пруденциално провизиране</t>
  </si>
  <si>
    <t xml:space="preserve">Недостатъчно покритие </t>
  </si>
  <si>
    <t>Корекции на справедлива стойност по кредитния портфейл</t>
  </si>
  <si>
    <t>2024
Регулаторен Базел ІІІ</t>
  </si>
  <si>
    <t>Лихтенщайн</t>
  </si>
  <si>
    <t>Годишно оповестяване Банка ДСК 2024 г. на консолидирана основа</t>
  </si>
  <si>
    <t xml:space="preserve"> (А) Сума към 31.12.2024 г.</t>
  </si>
  <si>
    <t>FX risk: Капиталови изисквания за валутен риск към 31 декември 2024</t>
  </si>
  <si>
    <t xml:space="preserve"> 31.12.2024</t>
  </si>
  <si>
    <t>Kорекции на пруденциалната оценка</t>
  </si>
  <si>
    <t>Вътрешнорейтингов подход — Обхват на използването на вътрешнорейтинговия и на стандартизирания подход</t>
  </si>
  <si>
    <t>Вътрешнорейтингов подход — Експозиции към кредитен риск по класове експозиции и диапазон на вероятността от неизпълнение</t>
  </si>
  <si>
    <t>Вътрешнорейтингов подход — Оповестяване на степента на използване на техники за редуциране на кредитния риск</t>
  </si>
  <si>
    <t>Вътрешнорейтингов подход — Ефект на кредитните деривати, използвани като техники за редуциране на кредитния риск, върху рисково претеглената
стойност на експозициите</t>
  </si>
  <si>
    <t>Данни за динамиката на изчислената по вътрешнорейтинговия подход рисково претеглена стойност на експозициите към кредитен риск</t>
  </si>
  <si>
    <t>Вътрешнорейтингов подход — Бек-тестване, по класове експозиции, на вероятността от неизпълнение (фиксиран диапазон на вероятността от неизпълнение)</t>
  </si>
  <si>
    <t>Вътрешнорейтингов подход — Бек-тестване, по класове експозиции, на вероятността от неизпълнение (само за оценяването на вероятността от неизпълнение в съответствие с член 180, параграф 1, буква е) от РКИ)</t>
  </si>
  <si>
    <t>Експозиции към специализирано кредитиране и към капиталови инструменти по подхода за опростено определяне на рисковите тегла</t>
  </si>
  <si>
    <t>Сделки, за които се прилагат капиталови изисквания за риска при ККО</t>
  </si>
  <si>
    <t>Вътрешнорейтингов подход — Експозиции към КРК по класове експозиции и скала на вероятността от неизпълнение</t>
  </si>
  <si>
    <t>Данни за динамиката на изчисляваната по МВМ рисково претеглена стойност на експозициите към КРК</t>
  </si>
  <si>
    <t>EU SEC1</t>
  </si>
  <si>
    <t>Секюритизиращи експозиции в банковия портфейл</t>
  </si>
  <si>
    <t>EU SEC2</t>
  </si>
  <si>
    <t>Секюритизиращи експозиции в търговския портфейл</t>
  </si>
  <si>
    <t>EU SEC3</t>
  </si>
  <si>
    <t>EU SEC4</t>
  </si>
  <si>
    <t>Секюритизиращи експозиции в банковия портфейл и регулаторни капиталови изисквания във връзка с тях — Институция, действаща като инвеститор</t>
  </si>
  <si>
    <t>EU SEC5</t>
  </si>
  <si>
    <t>Експозиции, секюритизирани от институцията — Експозиции в неизпълнение и корекции за специфичен кредитен риск</t>
  </si>
  <si>
    <t>Пазарен риск, измерван по подхода на вътрешните модели (ПВМ)</t>
  </si>
  <si>
    <t>Данни за динамиката на рисково претеглената стойност на експозициите към пазарен риск съгласно ПВМ</t>
  </si>
  <si>
    <t>Стойности на търговските портфейли съгласно ПВМ</t>
  </si>
  <si>
    <t>Съпоставка на оценките под риск с печалбата/загубата</t>
  </si>
  <si>
    <t>Банков портфейл — 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</si>
  <si>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2.CC Trans-BB.RE collateral</t>
  </si>
  <si>
    <t>Банков портфейл — Показатели за потенциален риск от прехода във връзка с изменението на климата: кредити, обезпечени с недвижим имот — енергийна ефективност на обезпечението</t>
  </si>
  <si>
    <t>Банков портфейл — Показатели за потенциален риск от прехода във връзка с изменението на климата: експозиции към 20-те дружества с най-висок въглероден интензитет</t>
  </si>
  <si>
    <t>Банков портфейл — Показатели за потенциален физически риск, свързан с изменението на климата: експозиции, изложени на физически риск</t>
  </si>
  <si>
    <t>Други действия за смекчаване на изменението на климата, които не са обхванати от Регламент (ЕС) 2020/852</t>
  </si>
  <si>
    <t>Йерархия на кредиторите - субект, който не е субект за преструктуриране</t>
  </si>
  <si>
    <t>Йерарахия на кредиторите - субект на преструктуриране</t>
  </si>
  <si>
    <t>Връзка към таблица</t>
  </si>
  <si>
    <t>Име на таблица</t>
  </si>
  <si>
    <t>Таблица, които Банка ДСК не оповестява (не е приложимо)</t>
  </si>
  <si>
    <t>Секюритизиращи експозиции в банковия портфейл и регулаторни капиталови изисквания във връзка с тях — Институция, действаща като инициатор
или като спонсор</t>
  </si>
  <si>
    <t>Основни показатели - МИПЗ и по целесъобразност изискване за собствени средства и приемливи задължения за Г-СЗИ - не е приложимо</t>
  </si>
  <si>
    <t>Таблица, които Банка ДСК оповестява само на индивидуална база</t>
  </si>
  <si>
    <t>Количествена информация за ОЛП</t>
  </si>
  <si>
    <t>Отношение на нетно стабилно финансиране</t>
  </si>
  <si>
    <t>EU ILAC</t>
  </si>
  <si>
    <t>Вътрешен капацитет за поемане на загуби вътрешно МИПЗ и по целесъобразност изискване за собствени средства и приемливи задължения за Г-СЗИ извън ЕС</t>
  </si>
  <si>
    <t>Състав - МИПЗ и по целесъобразност изискване за собствени средства и приемливи задължения за Г-СЗИ приемливи задължения за Г-СЗИ</t>
  </si>
  <si>
    <t>Списък на регионите и държавите, включени в ред Други държави</t>
  </si>
  <si>
    <t>Република Корея</t>
  </si>
  <si>
    <t>Австралия</t>
  </si>
  <si>
    <t>Мадагаскар</t>
  </si>
  <si>
    <t>Ислямска република Иран</t>
  </si>
  <si>
    <t>Сенегал</t>
  </si>
  <si>
    <t>Парагвай</t>
  </si>
  <si>
    <t>Косово</t>
  </si>
  <si>
    <t>Нигерия</t>
  </si>
  <si>
    <t>Куба</t>
  </si>
  <si>
    <t>Кипър</t>
  </si>
  <si>
    <t>Люксембург</t>
  </si>
  <si>
    <t>Йордания</t>
  </si>
  <si>
    <t>Виетнам</t>
  </si>
  <si>
    <t>Колумбия</t>
  </si>
  <si>
    <t>Индонезия</t>
  </si>
  <si>
    <t>Ирак</t>
  </si>
  <si>
    <t>Судан</t>
  </si>
  <si>
    <t>Боливарска република Венецуела</t>
  </si>
  <si>
    <t>Никарагуа</t>
  </si>
  <si>
    <t>Естония</t>
  </si>
  <si>
    <t>Сао Томе и Принсипи</t>
  </si>
  <si>
    <t>Гвинея</t>
  </si>
  <si>
    <t>Филипини</t>
  </si>
  <si>
    <t>Афганистан</t>
  </si>
  <si>
    <t>Латвия</t>
  </si>
  <si>
    <t>Малта</t>
  </si>
  <si>
    <t>Кения</t>
  </si>
  <si>
    <t>Азербайджан</t>
  </si>
  <si>
    <t>Кот д'Ивоар</t>
  </si>
  <si>
    <t>Монголия</t>
  </si>
  <si>
    <t>Британски Вирджински острови</t>
  </si>
  <si>
    <t>Китай</t>
  </si>
  <si>
    <t>Канада</t>
  </si>
  <si>
    <t>Литва</t>
  </si>
  <si>
    <t>Нова Зеландия</t>
  </si>
  <si>
    <t>Тайланд</t>
  </si>
  <si>
    <t>Обединени арабски емирства</t>
  </si>
  <si>
    <t>Киргизстан</t>
  </si>
  <si>
    <t>Пакистан</t>
  </si>
  <si>
    <t>Камерун</t>
  </si>
  <si>
    <t>Узбекистан</t>
  </si>
  <si>
    <t>Списък на държавите, включени в ред Други държави</t>
  </si>
  <si>
    <t>Хърватскa</t>
  </si>
  <si>
    <t>Конго</t>
  </si>
  <si>
    <t>Еквадор</t>
  </si>
  <si>
    <t>Йемен</t>
  </si>
  <si>
    <t>Черна гора</t>
  </si>
  <si>
    <t>Кот д Ивоар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</si>
</sst>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 numFmtId="170" formatCode="#,##0.0"/>
  </numFmts>
  <fonts count="135">
    <font>
      <sz val="10"/>
      <name val="Arial"/>
    </font>
    <font>
      <sz val="11"/>
      <color theme="1"/>
      <name val="Calibri"/>
      <family val="2"/>
      <charset val="204"/>
      <scheme val="minor"/>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sz val="9"/>
      <color rgb="FF0070C0"/>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i/>
      <sz val="9"/>
      <name val="Times New Roman"/>
      <family val="1"/>
      <charset val="204"/>
    </font>
    <font>
      <sz val="9"/>
      <color indexed="8"/>
      <name val="Times New Roman"/>
      <family val="1"/>
      <charset val="204"/>
    </font>
    <font>
      <i/>
      <sz val="9"/>
      <name val="Times New Roman"/>
      <family val="1"/>
      <charset val="204"/>
    </font>
    <font>
      <sz val="9"/>
      <color theme="1"/>
      <name val="Times New Roman"/>
      <family val="1"/>
      <charset val="204"/>
    </font>
    <font>
      <b/>
      <sz val="8"/>
      <name val="Times New Roman"/>
      <family val="1"/>
      <charset val="204"/>
    </font>
    <font>
      <sz val="8"/>
      <color theme="1"/>
      <name val="Times New Roman"/>
      <family val="1"/>
      <charset val="204"/>
    </font>
    <font>
      <sz val="9"/>
      <name val="Arial"/>
      <family val="2"/>
      <charset val="204"/>
    </font>
    <font>
      <sz val="9"/>
      <color rgb="FF0070C0"/>
      <name val="Times New Roman"/>
      <family val="1"/>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b/>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color rgb="FFFF0000"/>
      <name val="Times New Roman"/>
      <family val="1"/>
      <charset val="204"/>
    </font>
    <font>
      <sz val="8"/>
      <name val="Arial"/>
      <family val="2"/>
      <charset val="204"/>
    </font>
    <font>
      <sz val="10"/>
      <color indexed="8"/>
      <name val="Helvetica Neue"/>
    </font>
    <font>
      <sz val="11"/>
      <name val="Calibri"/>
      <family val="2"/>
      <scheme val="minor"/>
    </font>
    <font>
      <b/>
      <sz val="20"/>
      <name val="Arial"/>
      <family val="2"/>
    </font>
    <font>
      <sz val="9"/>
      <color theme="0" tint="-0.249977111117893"/>
      <name val="Times New Roman"/>
      <family val="1"/>
      <charset val="204"/>
    </font>
    <font>
      <sz val="8"/>
      <color rgb="FFC00000"/>
      <name val="Times New Roman"/>
      <family val="1"/>
      <charset val="204"/>
    </font>
    <font>
      <b/>
      <sz val="10"/>
      <name val="Times New Roman"/>
      <family val="1"/>
      <charset val="204"/>
    </font>
    <font>
      <strike/>
      <sz val="9"/>
      <name val="Times New Roman"/>
      <family val="1"/>
      <charset val="204"/>
    </font>
    <font>
      <sz val="10"/>
      <color rgb="FFC00000"/>
      <name val="Arial"/>
      <family val="2"/>
      <charset val="204"/>
    </font>
    <font>
      <i/>
      <sz val="9"/>
      <color rgb="FFFF0000"/>
      <name val="Times New Roman"/>
      <family val="1"/>
      <charset val="204"/>
    </font>
    <font>
      <sz val="9"/>
      <name val="Calibri"/>
      <family val="2"/>
      <scheme val="minor"/>
    </font>
    <font>
      <b/>
      <i/>
      <sz val="8"/>
      <color theme="1"/>
      <name val="Times New Roman"/>
      <family val="1"/>
      <charset val="204"/>
    </font>
    <font>
      <u/>
      <sz val="11"/>
      <color theme="10"/>
      <name val="Calibri"/>
      <family val="2"/>
      <scheme val="minor"/>
    </font>
    <font>
      <sz val="9"/>
      <color rgb="FF000000"/>
      <name val="Calibri"/>
      <family val="2"/>
      <scheme val="minor"/>
    </font>
    <font>
      <b/>
      <u/>
      <sz val="8"/>
      <color theme="0"/>
      <name val="Times New Roman"/>
      <family val="1"/>
      <charset val="204"/>
    </font>
    <font>
      <b/>
      <sz val="9"/>
      <color theme="0"/>
      <name val="Times New Roman"/>
      <family val="1"/>
      <charset val="204"/>
    </font>
    <font>
      <sz val="9"/>
      <color theme="0"/>
      <name val="Times New Roman"/>
      <family val="1"/>
      <charset val="204"/>
    </font>
    <font>
      <sz val="9"/>
      <color rgb="FFFF0000"/>
      <name val="Times New Roman"/>
      <family val="1"/>
    </font>
    <font>
      <sz val="9"/>
      <color theme="4" tint="-0.249977111117893"/>
      <name val="Times New Roman"/>
      <family val="1"/>
      <charset val="204"/>
    </font>
    <font>
      <i/>
      <sz val="9"/>
      <color theme="0"/>
      <name val="Times New Roman"/>
      <family val="1"/>
      <charset val="204"/>
    </font>
    <font>
      <b/>
      <sz val="10"/>
      <color theme="0"/>
      <name val="Times New Roman"/>
      <family val="1"/>
      <charset val="204"/>
    </font>
    <font>
      <b/>
      <sz val="9"/>
      <color rgb="FF0070C0"/>
      <name val="Times New Roman"/>
      <family val="1"/>
    </font>
    <font>
      <sz val="10"/>
      <color theme="0"/>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b/>
      <strike/>
      <sz val="9"/>
      <name val="Times New Roman"/>
      <family val="1"/>
      <charset val="204"/>
    </font>
    <font>
      <i/>
      <sz val="9"/>
      <name val="Squad"/>
      <charset val="204"/>
    </font>
    <font>
      <b/>
      <u/>
      <sz val="8"/>
      <color theme="0"/>
      <name val="Times New Roman"/>
      <family val="1"/>
    </font>
    <font>
      <sz val="8"/>
      <color theme="1"/>
      <name val="Times New Roman"/>
      <family val="1"/>
    </font>
    <font>
      <sz val="8"/>
      <name val="Times New Roman"/>
      <family val="1"/>
    </font>
    <font>
      <sz val="8"/>
      <color rgb="FF000000"/>
      <name val="Times New Roman"/>
      <family val="1"/>
    </font>
    <font>
      <sz val="8"/>
      <color theme="2" tint="-0.499984740745262"/>
      <name val="Times New Roman"/>
      <family val="1"/>
    </font>
    <font>
      <sz val="8"/>
      <color theme="0" tint="-0.34998626667073579"/>
      <name val="Times New Roman"/>
      <family val="1"/>
    </font>
    <font>
      <sz val="8"/>
      <color rgb="FFC00000"/>
      <name val="Arial"/>
      <family val="2"/>
      <charset val="204"/>
    </font>
    <font>
      <strike/>
      <sz val="8"/>
      <color rgb="FFC00000"/>
      <name val="Arial"/>
      <family val="2"/>
      <charset val="204"/>
    </font>
    <font>
      <sz val="10"/>
      <color theme="0" tint="-0.34998626667073579"/>
      <name val="Arial"/>
      <family val="2"/>
      <charset val="204"/>
    </font>
    <font>
      <sz val="8"/>
      <color theme="5" tint="-0.249977111117893"/>
      <name val="Times New Roman"/>
      <family val="1"/>
    </font>
    <font>
      <sz val="8"/>
      <color theme="5" tint="-0.249977111117893"/>
      <name val="Arial"/>
      <family val="2"/>
      <charset val="204"/>
    </font>
    <font>
      <sz val="8"/>
      <color theme="0" tint="-0.14999847407452621"/>
      <name val="Arial"/>
      <family val="2"/>
      <charset val="204"/>
    </font>
    <font>
      <strike/>
      <sz val="8"/>
      <color theme="0" tint="-0.14999847407452621"/>
      <name val="Arial"/>
      <family val="2"/>
      <charset val="204"/>
    </font>
    <font>
      <sz val="8"/>
      <name val="Arial"/>
      <family val="2"/>
      <charset val="204"/>
    </font>
    <font>
      <b/>
      <i/>
      <sz val="9"/>
      <color rgb="FFFF0000"/>
      <name val="Times New Roman"/>
      <family val="1"/>
      <charset val="204"/>
    </font>
    <font>
      <sz val="8"/>
      <color rgb="FFFF0000"/>
      <name val="Times New Roman"/>
      <family val="2"/>
      <charset val="204"/>
    </font>
    <font>
      <sz val="8"/>
      <color theme="0" tint="-4.9989318521683403E-2"/>
      <name val="Arial"/>
      <family val="2"/>
      <charset val="204"/>
    </font>
    <font>
      <sz val="8"/>
      <color rgb="FF0070C0"/>
      <name val="Arial"/>
      <family val="2"/>
      <charset val="204"/>
    </font>
    <font>
      <b/>
      <sz val="8"/>
      <name val="Arial"/>
      <family val="2"/>
    </font>
    <font>
      <b/>
      <sz val="8"/>
      <color theme="0" tint="-0.14999847407452621"/>
      <name val="Arial"/>
      <family val="2"/>
    </font>
    <font>
      <sz val="8"/>
      <color theme="0" tint="-0.249977111117893"/>
      <name val="Arial"/>
      <family val="2"/>
      <charset val="204"/>
    </font>
    <font>
      <sz val="10"/>
      <name val="Arial"/>
      <family val="2"/>
      <charset val="204"/>
    </font>
    <font>
      <b/>
      <sz val="16"/>
      <color rgb="FF3EB41E"/>
      <name val="Squad"/>
      <charset val="204"/>
    </font>
    <font>
      <b/>
      <sz val="10"/>
      <color theme="0"/>
      <name val="Squad"/>
      <charset val="204"/>
    </font>
    <font>
      <sz val="10"/>
      <name val="Squad"/>
      <charset val="204"/>
    </font>
    <font>
      <b/>
      <sz val="9"/>
      <color rgb="FF3EB41E"/>
      <name val="Squad"/>
      <charset val="204"/>
    </font>
    <font>
      <b/>
      <sz val="9"/>
      <name val="Squad"/>
      <charset val="204"/>
    </font>
  </fonts>
  <fills count="63">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5" tint="0.39997558519241921"/>
        <bgColor indexed="64"/>
      </patternFill>
    </fill>
    <fill>
      <patternFill patternType="solid">
        <fgColor theme="9"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FFFFFF"/>
        <bgColor indexed="64"/>
      </patternFill>
    </fill>
    <fill>
      <patternFill patternType="solid">
        <fgColor rgb="FFBFBFBF"/>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99FFCC"/>
        <bgColor indexed="64"/>
      </patternFill>
    </fill>
    <fill>
      <patternFill patternType="solid">
        <fgColor theme="8" tint="-0.499984740745262"/>
        <bgColor indexed="64"/>
      </patternFill>
    </fill>
    <fill>
      <patternFill patternType="solid">
        <fgColor rgb="FFFDFFE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EDEE8"/>
        <bgColor indexed="64"/>
      </patternFill>
    </fill>
    <fill>
      <patternFill patternType="solid">
        <fgColor theme="9"/>
        <bgColor indexed="64"/>
      </patternFill>
    </fill>
    <fill>
      <patternFill patternType="solid">
        <fgColor rgb="FF3EB41E"/>
        <bgColor indexed="64"/>
      </patternFill>
    </fill>
    <fill>
      <patternFill patternType="solid">
        <fgColor rgb="FFB3FFFF"/>
        <bgColor indexed="64"/>
      </patternFill>
    </fill>
    <fill>
      <patternFill patternType="solid">
        <fgColor rgb="FFFF9999"/>
        <bgColor indexed="64"/>
      </patternFill>
    </fill>
    <fill>
      <patternFill patternType="solid">
        <fgColor rgb="FFD7BAFE"/>
        <bgColor indexed="64"/>
      </patternFill>
    </fill>
    <fill>
      <patternFill patternType="solid">
        <fgColor theme="6" tint="0.79998168889431442"/>
        <bgColor indexed="64"/>
      </patternFill>
    </fill>
  </fills>
  <borders count="4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theme="1"/>
      </right>
      <top/>
      <bottom style="thin">
        <color theme="1"/>
      </bottom>
      <diagonal/>
    </border>
    <border>
      <left/>
      <right/>
      <top style="medium">
        <color rgb="FF3EB41E"/>
      </top>
      <bottom style="medium">
        <color rgb="FF3EB41E"/>
      </bottom>
      <diagonal/>
    </border>
  </borders>
  <cellStyleXfs count="242">
    <xf numFmtId="0" fontId="0" fillId="0" borderId="0"/>
    <xf numFmtId="0" fontId="4" fillId="0" borderId="1"/>
    <xf numFmtId="0" fontId="5" fillId="0" borderId="1"/>
    <xf numFmtId="0" fontId="13" fillId="0" borderId="1"/>
    <xf numFmtId="0" fontId="12" fillId="0" borderId="1"/>
    <xf numFmtId="9" fontId="12" fillId="0" borderId="1" applyFont="0" applyFill="0" applyBorder="0" applyAlignment="0" applyProtection="0"/>
    <xf numFmtId="0" fontId="20" fillId="0" borderId="1"/>
    <xf numFmtId="9" fontId="3" fillId="0" borderId="1" applyFont="0" applyFill="0" applyBorder="0" applyAlignment="0" applyProtection="0"/>
    <xf numFmtId="9" fontId="22" fillId="0" borderId="1" applyFont="0" applyFill="0" applyBorder="0" applyAlignment="0" applyProtection="0"/>
    <xf numFmtId="0" fontId="3" fillId="0" borderId="1"/>
    <xf numFmtId="0" fontId="3" fillId="0" borderId="1"/>
    <xf numFmtId="0" fontId="3" fillId="0" borderId="1"/>
    <xf numFmtId="0" fontId="5" fillId="0" borderId="1">
      <alignment vertical="center"/>
    </xf>
    <xf numFmtId="0" fontId="24" fillId="0" borderId="16" applyNumberFormat="0" applyFill="0" applyAlignment="0" applyProtection="0"/>
    <xf numFmtId="3" fontId="5" fillId="11" borderId="2" applyFont="0">
      <alignment horizontal="right" vertical="center"/>
      <protection locked="0"/>
    </xf>
    <xf numFmtId="0" fontId="3" fillId="0" borderId="1"/>
    <xf numFmtId="0" fontId="25" fillId="10" borderId="6" applyFont="0" applyBorder="0">
      <alignment horizontal="center" wrapText="1"/>
    </xf>
    <xf numFmtId="0" fontId="26" fillId="0" borderId="1"/>
    <xf numFmtId="0" fontId="5" fillId="0" borderId="1"/>
    <xf numFmtId="9" fontId="22" fillId="0" borderId="1" applyFont="0" applyFill="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47" fillId="14" borderId="1" applyNumberFormat="0" applyBorder="0" applyAlignment="0" applyProtection="0"/>
    <xf numFmtId="0" fontId="47" fillId="15" borderId="1" applyNumberFormat="0" applyBorder="0" applyAlignment="0" applyProtection="0"/>
    <xf numFmtId="0" fontId="47" fillId="16" borderId="1" applyNumberFormat="0" applyBorder="0" applyAlignment="0" applyProtection="0"/>
    <xf numFmtId="0" fontId="47" fillId="17" borderId="1" applyNumberFormat="0" applyBorder="0" applyAlignment="0" applyProtection="0"/>
    <xf numFmtId="0" fontId="47" fillId="18" borderId="1" applyNumberFormat="0" applyBorder="0" applyAlignment="0" applyProtection="0"/>
    <xf numFmtId="0" fontId="47" fillId="19"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47" fillId="20" borderId="1" applyNumberFormat="0" applyBorder="0" applyAlignment="0" applyProtection="0"/>
    <xf numFmtId="0" fontId="47" fillId="21" borderId="1" applyNumberFormat="0" applyBorder="0" applyAlignment="0" applyProtection="0"/>
    <xf numFmtId="0" fontId="47" fillId="22" borderId="1" applyNumberFormat="0" applyBorder="0" applyAlignment="0" applyProtection="0"/>
    <xf numFmtId="0" fontId="47" fillId="17" borderId="1" applyNumberFormat="0" applyBorder="0" applyAlignment="0" applyProtection="0"/>
    <xf numFmtId="0" fontId="47" fillId="20" borderId="1" applyNumberFormat="0" applyBorder="0" applyAlignment="0" applyProtection="0"/>
    <xf numFmtId="0" fontId="47" fillId="23"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43" fillId="24" borderId="1" applyNumberFormat="0" applyBorder="0" applyAlignment="0" applyProtection="0"/>
    <xf numFmtId="0" fontId="43" fillId="21" borderId="1" applyNumberFormat="0" applyBorder="0" applyAlignment="0" applyProtection="0"/>
    <xf numFmtId="0" fontId="43" fillId="22" borderId="1" applyNumberFormat="0" applyBorder="0" applyAlignment="0" applyProtection="0"/>
    <xf numFmtId="0" fontId="43" fillId="25" borderId="1" applyNumberFormat="0" applyBorder="0" applyAlignment="0" applyProtection="0"/>
    <xf numFmtId="0" fontId="43" fillId="26" borderId="1" applyNumberFormat="0" applyBorder="0" applyAlignment="0" applyProtection="0"/>
    <xf numFmtId="0" fontId="43" fillId="27" borderId="1" applyNumberFormat="0" applyBorder="0" applyAlignment="0" applyProtection="0"/>
    <xf numFmtId="0" fontId="66" fillId="24" borderId="1" applyNumberFormat="0" applyBorder="0" applyAlignment="0" applyProtection="0"/>
    <xf numFmtId="0" fontId="66" fillId="21" borderId="1" applyNumberFormat="0" applyBorder="0" applyAlignment="0" applyProtection="0"/>
    <xf numFmtId="0" fontId="66" fillId="22" borderId="1" applyNumberFormat="0" applyBorder="0" applyAlignment="0" applyProtection="0"/>
    <xf numFmtId="0" fontId="66" fillId="25" borderId="1" applyNumberFormat="0" applyBorder="0" applyAlignment="0" applyProtection="0"/>
    <xf numFmtId="0" fontId="66" fillId="26" borderId="1" applyNumberFormat="0" applyBorder="0" applyAlignment="0" applyProtection="0"/>
    <xf numFmtId="0" fontId="66" fillId="27" borderId="1" applyNumberFormat="0" applyBorder="0" applyAlignment="0" applyProtection="0"/>
    <xf numFmtId="0" fontId="43" fillId="24" borderId="1" applyNumberFormat="0" applyBorder="0" applyAlignment="0" applyProtection="0"/>
    <xf numFmtId="0" fontId="43" fillId="21" borderId="1" applyNumberFormat="0" applyBorder="0" applyAlignment="0" applyProtection="0"/>
    <xf numFmtId="0" fontId="43" fillId="22" borderId="1" applyNumberFormat="0" applyBorder="0" applyAlignment="0" applyProtection="0"/>
    <xf numFmtId="0" fontId="43" fillId="25" borderId="1" applyNumberFormat="0" applyBorder="0" applyAlignment="0" applyProtection="0"/>
    <xf numFmtId="0" fontId="43" fillId="26" borderId="1" applyNumberFormat="0" applyBorder="0" applyAlignment="0" applyProtection="0"/>
    <xf numFmtId="0" fontId="43" fillId="27" borderId="1" applyNumberFormat="0" applyBorder="0" applyAlignment="0" applyProtection="0"/>
    <xf numFmtId="0" fontId="66" fillId="28" borderId="1" applyNumberFormat="0" applyBorder="0" applyAlignment="0" applyProtection="0"/>
    <xf numFmtId="0" fontId="66" fillId="29" borderId="1" applyNumberFormat="0" applyBorder="0" applyAlignment="0" applyProtection="0"/>
    <xf numFmtId="0" fontId="66" fillId="30" borderId="1" applyNumberFormat="0" applyBorder="0" applyAlignment="0" applyProtection="0"/>
    <xf numFmtId="0" fontId="66" fillId="25" borderId="1" applyNumberFormat="0" applyBorder="0" applyAlignment="0" applyProtection="0"/>
    <xf numFmtId="0" fontId="66" fillId="26" borderId="1" applyNumberFormat="0" applyBorder="0" applyAlignment="0" applyProtection="0"/>
    <xf numFmtId="0" fontId="66" fillId="31" borderId="1" applyNumberFormat="0" applyBorder="0" applyAlignment="0" applyProtection="0"/>
    <xf numFmtId="0" fontId="67" fillId="15" borderId="1" applyNumberFormat="0" applyBorder="0" applyAlignment="0" applyProtection="0"/>
    <xf numFmtId="0" fontId="48" fillId="19" borderId="18" applyNumberFormat="0" applyAlignment="0" applyProtection="0"/>
    <xf numFmtId="0" fontId="59" fillId="16" borderId="1" applyNumberFormat="0" applyBorder="0" applyAlignment="0" applyProtection="0"/>
    <xf numFmtId="0" fontId="49" fillId="32" borderId="18" applyNumberFormat="0" applyAlignment="0" applyProtection="0"/>
    <xf numFmtId="0" fontId="49" fillId="32" borderId="18" applyNumberFormat="0" applyAlignment="0" applyProtection="0"/>
    <xf numFmtId="0" fontId="64" fillId="32" borderId="18" applyNumberFormat="0" applyAlignment="0" applyProtection="0"/>
    <xf numFmtId="0" fontId="54" fillId="33" borderId="19" applyNumberFormat="0" applyAlignment="0" applyProtection="0"/>
    <xf numFmtId="0" fontId="57" fillId="0" borderId="20" applyNumberFormat="0" applyFill="0" applyAlignment="0" applyProtection="0"/>
    <xf numFmtId="0" fontId="68" fillId="33" borderId="19" applyNumberFormat="0" applyAlignment="0" applyProtection="0"/>
    <xf numFmtId="0" fontId="50" fillId="0" borderId="1" applyNumberFormat="0" applyFill="0" applyBorder="0" applyAlignment="0" applyProtection="0"/>
    <xf numFmtId="0" fontId="51" fillId="0" borderId="21" applyNumberFormat="0" applyFill="0" applyAlignment="0" applyProtection="0"/>
    <xf numFmtId="0" fontId="52" fillId="0" borderId="16" applyNumberFormat="0" applyFill="0" applyAlignment="0" applyProtection="0"/>
    <xf numFmtId="0" fontId="53" fillId="0" borderId="22" applyNumberFormat="0" applyFill="0" applyAlignment="0" applyProtection="0"/>
    <xf numFmtId="0" fontId="53" fillId="0" borderId="1" applyNumberFormat="0" applyFill="0" applyBorder="0" applyAlignment="0" applyProtection="0"/>
    <xf numFmtId="0" fontId="54" fillId="33" borderId="19" applyNumberFormat="0" applyAlignment="0" applyProtection="0"/>
    <xf numFmtId="0" fontId="53" fillId="0" borderId="1" applyNumberFormat="0" applyFill="0" applyBorder="0" applyAlignment="0" applyProtection="0"/>
    <xf numFmtId="0" fontId="43" fillId="28" borderId="1" applyNumberFormat="0" applyBorder="0" applyAlignment="0" applyProtection="0"/>
    <xf numFmtId="0" fontId="43" fillId="29" borderId="1" applyNumberFormat="0" applyBorder="0" applyAlignment="0" applyProtection="0"/>
    <xf numFmtId="0" fontId="43" fillId="30" borderId="1" applyNumberFormat="0" applyBorder="0" applyAlignment="0" applyProtection="0"/>
    <xf numFmtId="0" fontId="43" fillId="25" borderId="1" applyNumberFormat="0" applyBorder="0" applyAlignment="0" applyProtection="0"/>
    <xf numFmtId="0" fontId="43" fillId="26" borderId="1" applyNumberFormat="0" applyBorder="0" applyAlignment="0" applyProtection="0"/>
    <xf numFmtId="0" fontId="43" fillId="31" borderId="1" applyNumberFormat="0" applyBorder="0" applyAlignment="0" applyProtection="0"/>
    <xf numFmtId="0" fontId="48" fillId="19" borderId="18" applyNumberFormat="0" applyAlignment="0" applyProtection="0"/>
    <xf numFmtId="0" fontId="55" fillId="0" borderId="1" applyNumberFormat="0" applyFill="0" applyBorder="0" applyAlignment="0" applyProtection="0"/>
    <xf numFmtId="0" fontId="55" fillId="0" borderId="1" applyNumberFormat="0" applyFill="0" applyBorder="0" applyAlignment="0" applyProtection="0"/>
    <xf numFmtId="0" fontId="56" fillId="0" borderId="1" applyNumberFormat="0" applyFill="0" applyBorder="0" applyAlignment="0" applyProtection="0"/>
    <xf numFmtId="0" fontId="69" fillId="16" borderId="1" applyNumberFormat="0" applyBorder="0" applyAlignment="0" applyProtection="0"/>
    <xf numFmtId="0" fontId="5" fillId="34" borderId="2" applyNumberFormat="0" applyFont="0" applyBorder="0" applyProtection="0">
      <alignment horizontal="center" vertical="center"/>
    </xf>
    <xf numFmtId="0" fontId="70" fillId="0" borderId="21" applyNumberFormat="0" applyFill="0" applyAlignment="0" applyProtection="0"/>
    <xf numFmtId="0" fontId="71" fillId="0" borderId="22" applyNumberFormat="0" applyFill="0" applyAlignment="0" applyProtection="0"/>
    <xf numFmtId="0" fontId="71" fillId="0" borderId="1" applyNumberFormat="0" applyFill="0" applyBorder="0" applyAlignment="0" applyProtection="0"/>
    <xf numFmtId="3" fontId="5" fillId="35" borderId="2" applyFont="0" applyProtection="0">
      <alignment horizontal="right" vertical="center"/>
    </xf>
    <xf numFmtId="0" fontId="5" fillId="35" borderId="6" applyNumberFormat="0" applyFont="0" applyBorder="0" applyProtection="0">
      <alignment horizontal="left" vertical="center"/>
    </xf>
    <xf numFmtId="0" fontId="42" fillId="0" borderId="1" applyNumberFormat="0" applyFill="0" applyBorder="0" applyAlignment="0" applyProtection="0">
      <alignment vertical="top"/>
      <protection locked="0"/>
    </xf>
    <xf numFmtId="0" fontId="57" fillId="0" borderId="20" applyNumberFormat="0" applyFill="0" applyAlignment="0" applyProtection="0"/>
    <xf numFmtId="0" fontId="42" fillId="0" borderId="1" applyNumberFormat="0" applyFill="0" applyBorder="0" applyAlignment="0" applyProtection="0">
      <alignment vertical="top"/>
      <protection locked="0"/>
    </xf>
    <xf numFmtId="0" fontId="42" fillId="0" borderId="1" applyNumberFormat="0" applyFill="0" applyBorder="0" applyAlignment="0" applyProtection="0">
      <alignment vertical="top"/>
      <protection locked="0"/>
    </xf>
    <xf numFmtId="0" fontId="42" fillId="0" borderId="1" applyNumberFormat="0" applyFill="0" applyBorder="0" applyAlignment="0" applyProtection="0">
      <alignment vertical="top"/>
      <protection locked="0"/>
    </xf>
    <xf numFmtId="0" fontId="63" fillId="15" borderId="1" applyNumberFormat="0" applyBorder="0" applyAlignment="0" applyProtection="0"/>
    <xf numFmtId="0" fontId="58" fillId="19" borderId="18" applyNumberFormat="0" applyAlignment="0" applyProtection="0"/>
    <xf numFmtId="0" fontId="58" fillId="19" borderId="18" applyNumberFormat="0" applyAlignment="0" applyProtection="0"/>
    <xf numFmtId="3" fontId="5" fillId="6" borderId="2" applyFont="0">
      <alignment horizontal="right" vertical="center"/>
      <protection locked="0"/>
    </xf>
    <xf numFmtId="0" fontId="5" fillId="36" borderId="23" applyNumberFormat="0" applyFont="0" applyAlignment="0" applyProtection="0"/>
    <xf numFmtId="0" fontId="43" fillId="28" borderId="1" applyNumberFormat="0" applyBorder="0" applyAlignment="0" applyProtection="0"/>
    <xf numFmtId="0" fontId="43" fillId="29" borderId="1" applyNumberFormat="0" applyBorder="0" applyAlignment="0" applyProtection="0"/>
    <xf numFmtId="0" fontId="43" fillId="30" borderId="1" applyNumberFormat="0" applyBorder="0" applyAlignment="0" applyProtection="0"/>
    <xf numFmtId="0" fontId="43" fillId="25" borderId="1" applyNumberFormat="0" applyBorder="0" applyAlignment="0" applyProtection="0"/>
    <xf numFmtId="0" fontId="43" fillId="26" borderId="1" applyNumberFormat="0" applyBorder="0" applyAlignment="0" applyProtection="0"/>
    <xf numFmtId="0" fontId="43" fillId="31" borderId="1" applyNumberFormat="0" applyBorder="0" applyAlignment="0" applyProtection="0"/>
    <xf numFmtId="0" fontId="59" fillId="16" borderId="1" applyNumberFormat="0" applyBorder="0" applyAlignment="0" applyProtection="0"/>
    <xf numFmtId="0" fontId="60" fillId="32" borderId="24" applyNumberFormat="0" applyAlignment="0" applyProtection="0"/>
    <xf numFmtId="0" fontId="42" fillId="0" borderId="1" applyNumberFormat="0" applyFill="0" applyBorder="0" applyAlignment="0" applyProtection="0">
      <alignment vertical="top"/>
      <protection locked="0"/>
    </xf>
    <xf numFmtId="0" fontId="46" fillId="0" borderId="1" applyNumberFormat="0" applyFill="0" applyBorder="0" applyAlignment="0" applyProtection="0">
      <alignment vertical="top"/>
      <protection locked="0"/>
    </xf>
    <xf numFmtId="0" fontId="72" fillId="0" borderId="20" applyNumberFormat="0" applyFill="0" applyAlignment="0" applyProtection="0"/>
    <xf numFmtId="0" fontId="61" fillId="0" borderId="1" applyNumberFormat="0" applyFill="0" applyBorder="0" applyAlignment="0" applyProtection="0"/>
    <xf numFmtId="169" fontId="5" fillId="0" borderId="1" applyFill="0" applyBorder="0" applyAlignment="0" applyProtection="0"/>
    <xf numFmtId="169" fontId="5" fillId="0" borderId="1" applyFill="0" applyBorder="0" applyAlignment="0" applyProtection="0"/>
    <xf numFmtId="43" fontId="5" fillId="0" borderId="1" applyFont="0" applyFill="0" applyBorder="0" applyAlignment="0" applyProtection="0"/>
    <xf numFmtId="43" fontId="5" fillId="0" borderId="1" applyFont="0" applyFill="0" applyBorder="0" applyAlignment="0" applyProtection="0"/>
    <xf numFmtId="0" fontId="5" fillId="0" borderId="1"/>
    <xf numFmtId="0" fontId="73" fillId="37" borderId="1" applyNumberFormat="0" applyBorder="0" applyAlignment="0" applyProtection="0"/>
    <xf numFmtId="0" fontId="5" fillId="0" borderId="1"/>
    <xf numFmtId="0" fontId="5" fillId="0" borderId="1"/>
    <xf numFmtId="0" fontId="5" fillId="0" borderId="1"/>
    <xf numFmtId="0" fontId="5" fillId="0" borderId="1"/>
    <xf numFmtId="0" fontId="26" fillId="0" borderId="1"/>
    <xf numFmtId="0" fontId="5" fillId="0" borderId="1"/>
    <xf numFmtId="0" fontId="22" fillId="0" borderId="1"/>
    <xf numFmtId="0" fontId="5" fillId="0" borderId="1"/>
    <xf numFmtId="0" fontId="5" fillId="0" borderId="1"/>
    <xf numFmtId="0" fontId="22" fillId="0" borderId="1"/>
    <xf numFmtId="0" fontId="5" fillId="0" borderId="1"/>
    <xf numFmtId="0" fontId="5" fillId="0" borderId="1"/>
    <xf numFmtId="0" fontId="22" fillId="0" borderId="1"/>
    <xf numFmtId="0" fontId="75" fillId="0" borderId="1"/>
    <xf numFmtId="0" fontId="5" fillId="0" borderId="1"/>
    <xf numFmtId="0" fontId="5" fillId="0" borderId="1"/>
    <xf numFmtId="0" fontId="76" fillId="0" borderId="1"/>
    <xf numFmtId="0" fontId="2" fillId="0" borderId="1"/>
    <xf numFmtId="0" fontId="5" fillId="0" borderId="1"/>
    <xf numFmtId="0" fontId="5" fillId="36" borderId="23" applyNumberFormat="0" applyFont="0" applyAlignment="0" applyProtection="0"/>
    <xf numFmtId="0" fontId="5" fillId="36" borderId="23" applyNumberFormat="0" applyFont="0" applyAlignment="0" applyProtection="0"/>
    <xf numFmtId="0" fontId="45" fillId="0" borderId="25" applyNumberFormat="0" applyFill="0" applyAlignment="0" applyProtection="0"/>
    <xf numFmtId="0" fontId="62" fillId="32" borderId="24" applyNumberFormat="0" applyAlignment="0" applyProtection="0"/>
    <xf numFmtId="0" fontId="62" fillId="32" borderId="24" applyNumberFormat="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0" fontId="63" fillId="15" borderId="1" applyNumberFormat="0" applyBorder="0" applyAlignment="0" applyProtection="0"/>
    <xf numFmtId="0" fontId="60" fillId="32" borderId="24" applyNumberFormat="0" applyAlignment="0" applyProtection="0"/>
    <xf numFmtId="0" fontId="44" fillId="37" borderId="1" applyNumberFormat="0" applyBorder="0" applyAlignment="0" applyProtection="0"/>
    <xf numFmtId="3" fontId="5" fillId="10" borderId="2" applyFont="0">
      <alignment horizontal="right" vertical="center"/>
    </xf>
    <xf numFmtId="0" fontId="5" fillId="0" borderId="1"/>
    <xf numFmtId="0" fontId="5" fillId="0" borderId="1"/>
    <xf numFmtId="0" fontId="22" fillId="0" borderId="1"/>
    <xf numFmtId="0" fontId="5" fillId="0" borderId="1"/>
    <xf numFmtId="0" fontId="22" fillId="0" borderId="1"/>
    <xf numFmtId="0" fontId="64" fillId="32" borderId="18" applyNumberFormat="0" applyAlignment="0" applyProtection="0"/>
    <xf numFmtId="0" fontId="56" fillId="0" borderId="1" applyNumberFormat="0" applyFill="0" applyBorder="0" applyAlignment="0" applyProtection="0"/>
    <xf numFmtId="0" fontId="61" fillId="0" borderId="1" applyNumberFormat="0" applyFill="0" applyBorder="0" applyAlignment="0" applyProtection="0"/>
    <xf numFmtId="0" fontId="50" fillId="0" borderId="1" applyNumberFormat="0" applyFill="0" applyBorder="0" applyAlignment="0" applyProtection="0"/>
    <xf numFmtId="0" fontId="50" fillId="0" borderId="1" applyNumberFormat="0" applyFill="0" applyBorder="0" applyAlignment="0" applyProtection="0"/>
    <xf numFmtId="0" fontId="51" fillId="0" borderId="21" applyNumberFormat="0" applyFill="0" applyAlignment="0" applyProtection="0"/>
    <xf numFmtId="0" fontId="52" fillId="0" borderId="16" applyNumberFormat="0" applyFill="0" applyAlignment="0" applyProtection="0"/>
    <xf numFmtId="0" fontId="53" fillId="0" borderId="22" applyNumberFormat="0" applyFill="0" applyAlignment="0" applyProtection="0"/>
    <xf numFmtId="0" fontId="50" fillId="0" borderId="1" applyNumberFormat="0" applyFill="0" applyBorder="0" applyAlignment="0" applyProtection="0"/>
    <xf numFmtId="0" fontId="74" fillId="0" borderId="25" applyNumberFormat="0" applyFill="0" applyAlignment="0" applyProtection="0"/>
    <xf numFmtId="0" fontId="65" fillId="0" borderId="1" applyNumberFormat="0" applyFill="0" applyBorder="0" applyAlignment="0" applyProtection="0"/>
    <xf numFmtId="0" fontId="65" fillId="0" borderId="1" applyNumberFormat="0" applyFill="0" applyBorder="0" applyAlignment="0" applyProtection="0"/>
    <xf numFmtId="0" fontId="5" fillId="0" borderId="1">
      <alignment vertical="center"/>
    </xf>
    <xf numFmtId="0" fontId="77" fillId="0" borderId="1" applyNumberFormat="0" applyFill="0" applyBorder="0" applyAlignment="0" applyProtection="0"/>
    <xf numFmtId="0" fontId="5" fillId="34" borderId="2" applyNumberFormat="0" applyFont="0" applyBorder="0">
      <alignment horizontal="center" vertical="center"/>
    </xf>
    <xf numFmtId="165" fontId="26" fillId="0" borderId="1" applyFont="0" applyFill="0" applyBorder="0" applyAlignment="0" applyProtection="0"/>
    <xf numFmtId="0" fontId="78" fillId="0" borderId="1"/>
    <xf numFmtId="0" fontId="26" fillId="0" borderId="1"/>
    <xf numFmtId="0" fontId="5" fillId="0" borderId="1"/>
    <xf numFmtId="0" fontId="81" fillId="0" borderId="1" applyNumberFormat="0" applyFill="0" applyBorder="0" applyProtection="0">
      <alignment vertical="top" wrapText="1"/>
    </xf>
    <xf numFmtId="0" fontId="26" fillId="0" borderId="1"/>
    <xf numFmtId="0" fontId="83" fillId="10" borderId="17" applyNumberFormat="0" applyFill="0" applyBorder="0" applyAlignment="0" applyProtection="0">
      <alignment horizontal="left"/>
    </xf>
    <xf numFmtId="0" fontId="76" fillId="0" borderId="1"/>
    <xf numFmtId="0" fontId="76" fillId="0" borderId="1"/>
    <xf numFmtId="0" fontId="92" fillId="0" borderId="1" applyNumberFormat="0" applyFill="0" applyBorder="0" applyAlignment="0" applyProtection="0"/>
    <xf numFmtId="0" fontId="25" fillId="10" borderId="27" applyFont="0" applyBorder="0">
      <alignment horizontal="center" wrapText="1"/>
    </xf>
    <xf numFmtId="0" fontId="26" fillId="0" borderId="1"/>
    <xf numFmtId="0" fontId="3" fillId="0" borderId="1"/>
    <xf numFmtId="0" fontId="103" fillId="0" borderId="0" applyNumberFormat="0" applyFill="0" applyBorder="0" applyAlignment="0" applyProtection="0"/>
    <xf numFmtId="0" fontId="76" fillId="0" borderId="1"/>
    <xf numFmtId="9" fontId="26" fillId="0" borderId="1" applyFont="0" applyFill="0" applyBorder="0" applyAlignment="0" applyProtection="0"/>
    <xf numFmtId="0" fontId="129" fillId="0" borderId="1"/>
    <xf numFmtId="0" fontId="1" fillId="0" borderId="1"/>
    <xf numFmtId="9" fontId="1" fillId="0" borderId="1" applyFont="0" applyFill="0" applyBorder="0" applyAlignment="0" applyProtection="0"/>
    <xf numFmtId="43" fontId="5" fillId="0" borderId="1" applyFont="0" applyFill="0" applyBorder="0" applyAlignment="0" applyProtection="0"/>
    <xf numFmtId="43" fontId="5" fillId="0" borderId="1" applyFont="0" applyFill="0" applyBorder="0" applyAlignment="0" applyProtection="0"/>
    <xf numFmtId="0" fontId="1" fillId="0" borderId="1"/>
    <xf numFmtId="0" fontId="103" fillId="0" borderId="1" applyNumberFormat="0" applyFill="0" applyBorder="0" applyAlignment="0" applyProtection="0"/>
    <xf numFmtId="43" fontId="129" fillId="0" borderId="1" applyFont="0" applyFill="0" applyBorder="0" applyAlignment="0" applyProtection="0"/>
    <xf numFmtId="0" fontId="129" fillId="0" borderId="1"/>
  </cellStyleXfs>
  <cellXfs count="893">
    <xf numFmtId="0" fontId="0" fillId="0" borderId="0" xfId="0"/>
    <xf numFmtId="9" fontId="10" fillId="0" borderId="2" xfId="0" applyNumberFormat="1" applyFont="1" applyBorder="1" applyAlignment="1" applyProtection="1">
      <alignment horizontal="right"/>
      <protection locked="0"/>
    </xf>
    <xf numFmtId="0" fontId="7" fillId="0" borderId="0" xfId="0" applyFont="1"/>
    <xf numFmtId="0" fontId="7" fillId="0" borderId="2" xfId="0" applyFont="1" applyBorder="1"/>
    <xf numFmtId="0" fontId="7" fillId="0" borderId="1" xfId="3" applyFont="1"/>
    <xf numFmtId="3" fontId="7" fillId="0" borderId="2" xfId="3" applyNumberFormat="1" applyFont="1" applyBorder="1" applyAlignment="1">
      <alignment horizontal="center" vertical="top" wrapText="1"/>
    </xf>
    <xf numFmtId="3" fontId="7" fillId="0" borderId="1" xfId="3" applyNumberFormat="1" applyFont="1" applyAlignment="1">
      <alignment horizontal="right"/>
    </xf>
    <xf numFmtId="0" fontId="7" fillId="0" borderId="0" xfId="0" applyFont="1" applyAlignment="1">
      <alignment vertical="top"/>
    </xf>
    <xf numFmtId="0" fontId="14" fillId="0" borderId="0" xfId="0" applyFont="1"/>
    <xf numFmtId="0" fontId="7" fillId="0" borderId="0" xfId="0" applyFont="1" applyAlignment="1">
      <alignment wrapText="1"/>
    </xf>
    <xf numFmtId="0" fontId="7" fillId="0" borderId="0" xfId="0" applyFont="1" applyAlignment="1">
      <alignment horizontal="center"/>
    </xf>
    <xf numFmtId="0" fontId="6" fillId="0" borderId="0" xfId="0" applyFont="1"/>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2" xfId="0" applyFont="1" applyBorder="1" applyAlignment="1">
      <alignment horizontal="center" vertical="top"/>
    </xf>
    <xf numFmtId="0" fontId="7" fillId="0" borderId="2" xfId="0" applyFont="1" applyBorder="1" applyAlignment="1">
      <alignment horizontal="left" vertical="top" wrapText="1"/>
    </xf>
    <xf numFmtId="0" fontId="7" fillId="2" borderId="0" xfId="0" applyFont="1" applyFill="1"/>
    <xf numFmtId="0" fontId="6" fillId="0" borderId="2" xfId="0" applyFont="1" applyBorder="1" applyAlignment="1">
      <alignment horizontal="center" wrapText="1"/>
    </xf>
    <xf numFmtId="0" fontId="6" fillId="0" borderId="2" xfId="0" applyFont="1" applyBorder="1" applyAlignment="1">
      <alignment horizontal="center"/>
    </xf>
    <xf numFmtId="0" fontId="7" fillId="3" borderId="2" xfId="0" applyFont="1" applyFill="1" applyBorder="1" applyAlignment="1">
      <alignment horizontal="left" vertical="top"/>
    </xf>
    <xf numFmtId="0" fontId="7" fillId="0" borderId="2" xfId="0" applyFont="1" applyBorder="1" applyAlignment="1">
      <alignment wrapText="1"/>
    </xf>
    <xf numFmtId="0" fontId="6" fillId="0" borderId="2" xfId="0" applyFont="1" applyBorder="1"/>
    <xf numFmtId="0" fontId="6" fillId="0" borderId="2"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left" vertical="top" wrapText="1"/>
    </xf>
    <xf numFmtId="0" fontId="7" fillId="0" borderId="0" xfId="0" applyFont="1" applyAlignment="1">
      <alignment vertical="center"/>
    </xf>
    <xf numFmtId="0" fontId="7" fillId="0" borderId="1" xfId="0" applyFont="1" applyBorder="1"/>
    <xf numFmtId="0" fontId="7" fillId="0" borderId="1" xfId="0" applyFont="1" applyBorder="1" applyAlignment="1">
      <alignment wrapText="1"/>
    </xf>
    <xf numFmtId="0" fontId="6" fillId="0" borderId="0" xfId="0" applyFont="1" applyAlignment="1">
      <alignment vertical="center"/>
    </xf>
    <xf numFmtId="0" fontId="7" fillId="0" borderId="1" xfId="0" applyFont="1" applyBorder="1" applyAlignment="1">
      <alignment vertical="center"/>
    </xf>
    <xf numFmtId="3" fontId="14" fillId="0" borderId="0" xfId="0" applyNumberFormat="1" applyFont="1" applyAlignment="1">
      <alignment horizontal="right"/>
    </xf>
    <xf numFmtId="0" fontId="7" fillId="0" borderId="2" xfId="0" applyFont="1" applyBorder="1" applyAlignment="1">
      <alignment horizontal="left" vertical="top" indent="2"/>
    </xf>
    <xf numFmtId="0" fontId="7" fillId="0" borderId="2" xfId="0" applyFont="1" applyBorder="1" applyAlignment="1">
      <alignment horizontal="left" vertical="top" indent="1"/>
    </xf>
    <xf numFmtId="0" fontId="7" fillId="0" borderId="5" xfId="0" applyFont="1" applyBorder="1" applyAlignment="1">
      <alignment horizontal="center" vertical="top"/>
    </xf>
    <xf numFmtId="0" fontId="7" fillId="0" borderId="2" xfId="0" applyFont="1" applyBorder="1" applyAlignment="1">
      <alignment horizontal="center" vertical="top" wrapText="1"/>
    </xf>
    <xf numFmtId="0" fontId="7" fillId="0" borderId="1" xfId="3" applyFont="1" applyAlignment="1">
      <alignment horizontal="center" vertical="top" wrapText="1"/>
    </xf>
    <xf numFmtId="0" fontId="7" fillId="0" borderId="2" xfId="3" applyFont="1" applyBorder="1" applyAlignment="1">
      <alignment horizontal="center" vertical="top" wrapText="1"/>
    </xf>
    <xf numFmtId="0" fontId="7" fillId="0" borderId="1" xfId="3" applyFont="1" applyAlignment="1">
      <alignment horizontal="center"/>
    </xf>
    <xf numFmtId="0" fontId="7" fillId="0" borderId="1" xfId="0" applyFont="1" applyBorder="1" applyAlignment="1">
      <alignment vertical="top"/>
    </xf>
    <xf numFmtId="0" fontId="7" fillId="0" borderId="3" xfId="0" applyFont="1" applyBorder="1" applyAlignment="1">
      <alignment vertical="top"/>
    </xf>
    <xf numFmtId="0" fontId="6" fillId="0" borderId="2" xfId="0" applyFont="1" applyBorder="1" applyAlignment="1">
      <alignment horizontal="left" vertical="top"/>
    </xf>
    <xf numFmtId="0" fontId="7" fillId="0" borderId="0" xfId="0" applyFont="1" applyAlignment="1">
      <alignment horizontal="left" vertical="top"/>
    </xf>
    <xf numFmtId="0" fontId="7" fillId="0" borderId="2" xfId="0" applyFont="1" applyBorder="1" applyAlignment="1">
      <alignment horizontal="center"/>
    </xf>
    <xf numFmtId="166" fontId="7" fillId="0" borderId="0" xfId="0" applyNumberFormat="1" applyFont="1"/>
    <xf numFmtId="0" fontId="7" fillId="0" borderId="0" xfId="0" applyFont="1" applyAlignment="1">
      <alignment horizontal="center" vertical="top"/>
    </xf>
    <xf numFmtId="0" fontId="7" fillId="0" borderId="1" xfId="0" applyFont="1" applyBorder="1" applyAlignment="1">
      <alignment horizontal="center" vertical="top" wrapText="1"/>
    </xf>
    <xf numFmtId="0" fontId="7" fillId="0" borderId="1" xfId="3" applyFont="1" applyAlignment="1">
      <alignment vertical="center"/>
    </xf>
    <xf numFmtId="0" fontId="17" fillId="0" borderId="0" xfId="0" applyFont="1"/>
    <xf numFmtId="0" fontId="6" fillId="0" borderId="1" xfId="3" applyFont="1" applyAlignment="1">
      <alignment horizontal="left" vertical="top"/>
    </xf>
    <xf numFmtId="0" fontId="7" fillId="3" borderId="2" xfId="0" applyFont="1" applyFill="1" applyBorder="1" applyAlignment="1">
      <alignment horizontal="left" vertical="top" wrapText="1"/>
    </xf>
    <xf numFmtId="0" fontId="6" fillId="7" borderId="2" xfId="0" applyFont="1" applyFill="1" applyBorder="1" applyAlignment="1">
      <alignment vertical="center" wrapText="1"/>
    </xf>
    <xf numFmtId="0" fontId="6" fillId="7" borderId="2" xfId="0" applyFont="1" applyFill="1" applyBorder="1"/>
    <xf numFmtId="0" fontId="6" fillId="0" borderId="2" xfId="0" applyFont="1" applyBorder="1" applyAlignment="1">
      <alignment wrapText="1"/>
    </xf>
    <xf numFmtId="0" fontId="6" fillId="0" borderId="2" xfId="0" applyFont="1" applyBorder="1" applyAlignment="1">
      <alignment horizontal="left" vertical="center"/>
    </xf>
    <xf numFmtId="3" fontId="14" fillId="0" borderId="0" xfId="0" applyNumberFormat="1" applyFont="1" applyAlignment="1">
      <alignment horizontal="right" vertical="top"/>
    </xf>
    <xf numFmtId="14" fontId="6" fillId="0" borderId="2" xfId="0" applyNumberFormat="1" applyFont="1" applyBorder="1" applyAlignment="1">
      <alignment horizontal="center"/>
    </xf>
    <xf numFmtId="0" fontId="6" fillId="0" borderId="2" xfId="0" applyFont="1" applyBorder="1" applyAlignment="1">
      <alignment horizontal="justify" vertical="top"/>
    </xf>
    <xf numFmtId="0" fontId="7" fillId="0" borderId="0" xfId="0" applyFont="1" applyAlignment="1">
      <alignment horizontal="left"/>
    </xf>
    <xf numFmtId="0" fontId="7" fillId="0" borderId="2" xfId="0" applyFont="1" applyBorder="1" applyAlignment="1">
      <alignment horizontal="justify" vertical="top"/>
    </xf>
    <xf numFmtId="0" fontId="14" fillId="0" borderId="0" xfId="0" applyFont="1" applyAlignment="1">
      <alignment horizontal="right"/>
    </xf>
    <xf numFmtId="0" fontId="7" fillId="0" borderId="2"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left"/>
    </xf>
    <xf numFmtId="0" fontId="6" fillId="0" borderId="1" xfId="6" applyFont="1"/>
    <xf numFmtId="0" fontId="7" fillId="0" borderId="1" xfId="6" applyFont="1"/>
    <xf numFmtId="0" fontId="7" fillId="0" borderId="1" xfId="6" applyFont="1" applyAlignment="1">
      <alignment wrapText="1"/>
    </xf>
    <xf numFmtId="4" fontId="7" fillId="0" borderId="1" xfId="6" applyNumberFormat="1" applyFont="1"/>
    <xf numFmtId="0" fontId="7" fillId="0" borderId="1" xfId="6" applyFont="1" applyAlignment="1">
      <alignment horizontal="center"/>
    </xf>
    <xf numFmtId="0" fontId="7" fillId="0" borderId="1" xfId="6" applyFont="1" applyAlignment="1">
      <alignment horizontal="center" vertical="top"/>
    </xf>
    <xf numFmtId="0" fontId="7" fillId="0" borderId="1" xfId="6" applyFont="1" applyAlignment="1">
      <alignment horizontal="left" vertical="top"/>
    </xf>
    <xf numFmtId="0" fontId="7" fillId="0" borderId="2" xfId="6" applyFont="1" applyBorder="1" applyAlignment="1">
      <alignment horizontal="center" vertical="center"/>
    </xf>
    <xf numFmtId="0" fontId="7" fillId="0" borderId="2" xfId="6" applyFont="1" applyBorder="1" applyAlignment="1">
      <alignment horizontal="center" vertical="center" wrapText="1"/>
    </xf>
    <xf numFmtId="0" fontId="7" fillId="0" borderId="1" xfId="6" applyFont="1" applyProtection="1">
      <protection locked="0"/>
    </xf>
    <xf numFmtId="0" fontId="6" fillId="0" borderId="1" xfId="6" applyFont="1" applyAlignment="1">
      <alignment vertical="center"/>
    </xf>
    <xf numFmtId="3" fontId="7" fillId="0" borderId="1" xfId="6" applyNumberFormat="1" applyFont="1" applyAlignment="1">
      <alignment horizontal="right" vertical="center"/>
    </xf>
    <xf numFmtId="0" fontId="7" fillId="0" borderId="1" xfId="6" applyFont="1" applyAlignment="1">
      <alignment horizontal="center" vertical="center"/>
    </xf>
    <xf numFmtId="0" fontId="7" fillId="0" borderId="1" xfId="6" applyFont="1" applyAlignment="1">
      <alignment vertical="center"/>
    </xf>
    <xf numFmtId="0" fontId="6" fillId="8" borderId="2" xfId="6" applyFont="1" applyFill="1" applyBorder="1" applyAlignment="1">
      <alignment horizontal="center" vertical="top" wrapText="1"/>
    </xf>
    <xf numFmtId="0" fontId="7" fillId="0" borderId="2" xfId="6" applyFont="1" applyBorder="1" applyAlignment="1">
      <alignment horizontal="left" vertical="center"/>
    </xf>
    <xf numFmtId="0" fontId="7" fillId="0" borderId="2" xfId="6" applyFont="1" applyBorder="1" applyAlignment="1">
      <alignment horizontal="left" vertical="center" wrapText="1"/>
    </xf>
    <xf numFmtId="166" fontId="7" fillId="0" borderId="2" xfId="6" applyNumberFormat="1" applyFont="1" applyBorder="1" applyAlignment="1">
      <alignment horizontal="right" vertical="center" wrapText="1"/>
    </xf>
    <xf numFmtId="0" fontId="7" fillId="0" borderId="2" xfId="6" applyFont="1" applyBorder="1" applyAlignment="1">
      <alignment horizontal="justify" vertical="center" wrapText="1"/>
    </xf>
    <xf numFmtId="0" fontId="6" fillId="8" borderId="2" xfId="6" applyFont="1" applyFill="1" applyBorder="1" applyAlignment="1">
      <alignment horizontal="left" vertical="center" wrapText="1"/>
    </xf>
    <xf numFmtId="0" fontId="6" fillId="8" borderId="2" xfId="6" applyFont="1" applyFill="1" applyBorder="1" applyAlignment="1">
      <alignment horizontal="center" vertical="center"/>
    </xf>
    <xf numFmtId="166" fontId="7" fillId="0" borderId="2" xfId="6" applyNumberFormat="1" applyFont="1" applyBorder="1" applyAlignment="1">
      <alignment horizontal="center" vertical="center" wrapText="1"/>
    </xf>
    <xf numFmtId="0" fontId="6" fillId="8" borderId="2" xfId="6" applyFont="1" applyFill="1" applyBorder="1" applyAlignment="1">
      <alignment horizontal="left" vertical="center"/>
    </xf>
    <xf numFmtId="0" fontId="7" fillId="8" borderId="2" xfId="6" applyFont="1" applyFill="1" applyBorder="1" applyAlignment="1">
      <alignment horizontal="left" vertical="center" wrapText="1"/>
    </xf>
    <xf numFmtId="166" fontId="7" fillId="8" borderId="2" xfId="6" applyNumberFormat="1" applyFont="1" applyFill="1" applyBorder="1" applyAlignment="1">
      <alignment horizontal="right" vertical="center" wrapText="1"/>
    </xf>
    <xf numFmtId="3" fontId="6" fillId="8" borderId="2" xfId="6" applyNumberFormat="1" applyFont="1" applyFill="1" applyBorder="1" applyAlignment="1">
      <alignment horizontal="right" vertical="center"/>
    </xf>
    <xf numFmtId="0" fontId="7" fillId="0" borderId="2" xfId="6" applyFont="1" applyBorder="1" applyAlignment="1">
      <alignment horizontal="justify" vertical="center"/>
    </xf>
    <xf numFmtId="0" fontId="6" fillId="0" borderId="1" xfId="6" applyFont="1" applyProtection="1">
      <protection locked="0"/>
    </xf>
    <xf numFmtId="3" fontId="14" fillId="0" borderId="1" xfId="6" applyNumberFormat="1" applyFont="1" applyAlignment="1" applyProtection="1">
      <alignment horizontal="left"/>
      <protection locked="0"/>
    </xf>
    <xf numFmtId="0" fontId="7" fillId="0" borderId="1" xfId="6" applyFont="1" applyAlignment="1" applyProtection="1">
      <alignment vertical="top"/>
      <protection locked="0"/>
    </xf>
    <xf numFmtId="0" fontId="6" fillId="0" borderId="1" xfId="11" applyFont="1"/>
    <xf numFmtId="0" fontId="7" fillId="0" borderId="1" xfId="11" applyFont="1"/>
    <xf numFmtId="0" fontId="7" fillId="0" borderId="1" xfId="15" applyFont="1"/>
    <xf numFmtId="0" fontId="7" fillId="0" borderId="1" xfId="15" applyFont="1" applyAlignment="1">
      <alignment vertical="top"/>
    </xf>
    <xf numFmtId="0" fontId="6" fillId="0" borderId="1" xfId="15" applyFont="1" applyAlignment="1">
      <alignment wrapText="1"/>
    </xf>
    <xf numFmtId="0" fontId="14" fillId="0" borderId="1" xfId="6" applyFont="1" applyAlignment="1">
      <alignment horizontal="right"/>
    </xf>
    <xf numFmtId="0" fontId="6" fillId="13" borderId="2" xfId="6" applyFont="1" applyFill="1" applyBorder="1"/>
    <xf numFmtId="0" fontId="6" fillId="0" borderId="2" xfId="6" applyFont="1" applyBorder="1"/>
    <xf numFmtId="0" fontId="7" fillId="0" borderId="2" xfId="6" applyFont="1" applyBorder="1" applyAlignment="1">
      <alignment horizontal="left" wrapText="1" indent="1"/>
    </xf>
    <xf numFmtId="0" fontId="7" fillId="0" borderId="2" xfId="6" applyFont="1" applyBorder="1" applyAlignment="1">
      <alignment horizontal="left" wrapText="1" indent="2"/>
    </xf>
    <xf numFmtId="0" fontId="7" fillId="0" borderId="2" xfId="6" applyFont="1" applyBorder="1" applyAlignment="1">
      <alignment horizontal="left" vertical="center" wrapText="1" indent="2"/>
    </xf>
    <xf numFmtId="0" fontId="7" fillId="0" borderId="2" xfId="6" applyFont="1" applyBorder="1" applyAlignment="1">
      <alignment horizontal="left" indent="1"/>
    </xf>
    <xf numFmtId="166" fontId="7" fillId="13" borderId="2" xfId="6" applyNumberFormat="1" applyFont="1" applyFill="1" applyBorder="1" applyAlignment="1">
      <alignment horizontal="right" wrapText="1"/>
    </xf>
    <xf numFmtId="0" fontId="29" fillId="0" borderId="1" xfId="6" applyFont="1" applyAlignment="1">
      <alignment horizontal="righ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14" fontId="19" fillId="0" borderId="2" xfId="6" applyNumberFormat="1" applyFont="1" applyBorder="1" applyAlignment="1">
      <alignment horizontal="right" vertical="top" wrapText="1"/>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justify"/>
    </xf>
    <xf numFmtId="3" fontId="14" fillId="0" borderId="1" xfId="6" applyNumberFormat="1" applyFont="1" applyAlignment="1" applyProtection="1">
      <alignment horizontal="right" vertical="top"/>
      <protection locked="0"/>
    </xf>
    <xf numFmtId="0" fontId="6" fillId="0" borderId="2" xfId="9" applyFont="1" applyBorder="1" applyAlignment="1" applyProtection="1">
      <alignment horizontal="left"/>
      <protection locked="0"/>
    </xf>
    <xf numFmtId="0" fontId="6" fillId="0" borderId="2" xfId="9" applyFont="1" applyBorder="1" applyAlignment="1" applyProtection="1">
      <alignment horizontal="center" vertical="center" wrapText="1"/>
      <protection locked="0"/>
    </xf>
    <xf numFmtId="0" fontId="7" fillId="0" borderId="2" xfId="6" applyFont="1" applyBorder="1" applyAlignment="1" applyProtection="1">
      <alignment horizontal="left" wrapText="1"/>
      <protection locked="0"/>
    </xf>
    <xf numFmtId="0" fontId="6" fillId="0" borderId="2" xfId="6" applyFont="1" applyBorder="1" applyAlignment="1" applyProtection="1">
      <alignment horizontal="left" wrapText="1"/>
      <protection locked="0"/>
    </xf>
    <xf numFmtId="0" fontId="7" fillId="0" borderId="2" xfId="3" applyFont="1" applyBorder="1" applyAlignment="1">
      <alignment horizontal="justify"/>
    </xf>
    <xf numFmtId="0" fontId="7" fillId="0" borderId="1" xfId="3" applyFont="1" applyAlignment="1">
      <alignment horizontal="left" vertical="top" wrapText="1"/>
    </xf>
    <xf numFmtId="3" fontId="14" fillId="0" borderId="1" xfId="3" applyNumberFormat="1" applyFont="1" applyAlignment="1">
      <alignment horizontal="right"/>
    </xf>
    <xf numFmtId="3" fontId="31" fillId="0" borderId="1" xfId="3" applyNumberFormat="1" applyFont="1" applyAlignment="1">
      <alignment horizontal="right" vertical="top"/>
    </xf>
    <xf numFmtId="0" fontId="7" fillId="0" borderId="2" xfId="3" applyFont="1" applyBorder="1" applyAlignment="1">
      <alignment horizontal="left" wrapText="1"/>
    </xf>
    <xf numFmtId="0" fontId="7" fillId="0" borderId="1" xfId="3" applyFont="1" applyAlignment="1">
      <alignment horizontal="left" vertical="top"/>
    </xf>
    <xf numFmtId="0" fontId="7" fillId="0" borderId="1" xfId="3" applyFont="1" applyAlignment="1">
      <alignment horizontal="left" vertical="center"/>
    </xf>
    <xf numFmtId="0" fontId="27" fillId="0" borderId="1" xfId="15" applyFont="1" applyAlignment="1">
      <alignment vertical="top" wrapText="1"/>
    </xf>
    <xf numFmtId="0" fontId="7" fillId="0" borderId="2" xfId="18" applyFont="1" applyBorder="1" applyAlignment="1">
      <alignment vertical="center"/>
    </xf>
    <xf numFmtId="49" fontId="7" fillId="0" borderId="2" xfId="0" applyNumberFormat="1" applyFont="1" applyBorder="1"/>
    <xf numFmtId="49" fontId="7" fillId="0" borderId="2" xfId="0" applyNumberFormat="1" applyFont="1" applyBorder="1" applyAlignment="1">
      <alignment horizontal="center" vertical="top"/>
    </xf>
    <xf numFmtId="49" fontId="7" fillId="0" borderId="0" xfId="0" applyNumberFormat="1" applyFont="1"/>
    <xf numFmtId="3" fontId="7" fillId="0" borderId="2" xfId="0" applyNumberFormat="1" applyFont="1" applyBorder="1" applyAlignment="1">
      <alignment horizontal="center" vertical="top"/>
    </xf>
    <xf numFmtId="0" fontId="17" fillId="0" borderId="2" xfId="0" quotePrefix="1" applyFont="1" applyBorder="1"/>
    <xf numFmtId="0" fontId="7" fillId="0" borderId="2" xfId="3" applyFont="1" applyBorder="1" applyAlignment="1">
      <alignment horizontal="justify" wrapText="1"/>
    </xf>
    <xf numFmtId="0" fontId="19" fillId="0" borderId="2" xfId="0" applyFont="1" applyBorder="1" applyAlignment="1">
      <alignment horizontal="center" vertical="top" wrapText="1"/>
    </xf>
    <xf numFmtId="49" fontId="19" fillId="0" borderId="2" xfId="0" applyNumberFormat="1" applyFont="1" applyBorder="1" applyAlignment="1">
      <alignment horizontal="center" vertical="top"/>
    </xf>
    <xf numFmtId="0" fontId="6" fillId="0" borderId="2" xfId="6" applyFont="1" applyBorder="1" applyAlignment="1">
      <alignment horizontal="center" vertical="top" wrapText="1"/>
    </xf>
    <xf numFmtId="0" fontId="7" fillId="0" borderId="2" xfId="0" applyFont="1" applyBorder="1" applyAlignment="1">
      <alignment horizontal="center" wrapText="1"/>
    </xf>
    <xf numFmtId="168" fontId="18" fillId="0" borderId="2" xfId="0" applyNumberFormat="1" applyFont="1" applyBorder="1" applyAlignment="1">
      <alignment horizontal="right" wrapText="1"/>
    </xf>
    <xf numFmtId="168" fontId="6" fillId="0" borderId="2" xfId="0" applyNumberFormat="1" applyFont="1" applyBorder="1" applyAlignment="1">
      <alignment horizontal="right" wrapText="1"/>
    </xf>
    <xf numFmtId="168" fontId="18" fillId="8" borderId="2" xfId="0" applyNumberFormat="1" applyFont="1" applyFill="1" applyBorder="1" applyAlignment="1">
      <alignment horizontal="right" wrapText="1"/>
    </xf>
    <xf numFmtId="168" fontId="7" fillId="0" borderId="2" xfId="0" applyNumberFormat="1" applyFont="1" applyBorder="1" applyAlignment="1">
      <alignment horizontal="right" wrapText="1"/>
    </xf>
    <xf numFmtId="168" fontId="7" fillId="8" borderId="2" xfId="0" applyNumberFormat="1" applyFont="1" applyFill="1" applyBorder="1" applyAlignment="1">
      <alignment horizontal="right" wrapText="1"/>
    </xf>
    <xf numFmtId="0" fontId="23" fillId="0" borderId="0" xfId="0" applyFont="1"/>
    <xf numFmtId="0" fontId="7" fillId="0" borderId="2" xfId="3" applyFont="1" applyBorder="1" applyAlignment="1">
      <alignment horizontal="center"/>
    </xf>
    <xf numFmtId="0" fontId="7" fillId="0" borderId="2" xfId="3" applyFont="1" applyBorder="1" applyAlignment="1">
      <alignment horizontal="left"/>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168" fontId="7" fillId="0" borderId="0" xfId="0" applyNumberFormat="1" applyFont="1"/>
    <xf numFmtId="4" fontId="7" fillId="0" borderId="0" xfId="0" applyNumberFormat="1" applyFont="1"/>
    <xf numFmtId="168" fontId="7" fillId="0" borderId="2" xfId="15" applyNumberFormat="1" applyFont="1" applyBorder="1" applyAlignment="1">
      <alignment horizontal="right" wrapText="1"/>
    </xf>
    <xf numFmtId="168" fontId="6" fillId="0" borderId="2" xfId="15" applyNumberFormat="1" applyFont="1" applyBorder="1" applyAlignment="1">
      <alignment horizontal="right" wrapText="1"/>
    </xf>
    <xf numFmtId="0" fontId="6" fillId="0" borderId="2" xfId="15" applyFont="1" applyBorder="1" applyAlignment="1">
      <alignment horizontal="center" vertical="top" wrapText="1"/>
    </xf>
    <xf numFmtId="0" fontId="17" fillId="0" borderId="2" xfId="0" applyFont="1" applyBorder="1"/>
    <xf numFmtId="168" fontId="7" fillId="0" borderId="2" xfId="0" applyNumberFormat="1" applyFont="1" applyBorder="1" applyAlignment="1" applyProtection="1">
      <alignment horizontal="right" wrapText="1"/>
      <protection locked="0"/>
    </xf>
    <xf numFmtId="0" fontId="6" fillId="8" borderId="6" xfId="6" applyFont="1" applyFill="1" applyBorder="1" applyAlignment="1">
      <alignment horizontal="left" vertical="center"/>
    </xf>
    <xf numFmtId="0" fontId="6" fillId="8" borderId="9" xfId="6" applyFont="1" applyFill="1" applyBorder="1" applyAlignment="1">
      <alignment horizontal="left" vertical="center"/>
    </xf>
    <xf numFmtId="0" fontId="39" fillId="0" borderId="2" xfId="0" applyFont="1" applyBorder="1" applyAlignment="1" applyProtection="1">
      <alignment vertical="top"/>
      <protection locked="0"/>
    </xf>
    <xf numFmtId="0" fontId="6" fillId="0" borderId="2" xfId="0" applyFont="1" applyBorder="1" applyAlignment="1" applyProtection="1">
      <alignment vertical="top" wrapText="1"/>
      <protection locked="0"/>
    </xf>
    <xf numFmtId="0" fontId="40" fillId="0" borderId="2" xfId="0" applyFont="1" applyBorder="1" applyAlignment="1">
      <alignment horizontal="left" vertical="center" wrapText="1"/>
    </xf>
    <xf numFmtId="0" fontId="40" fillId="0" borderId="2" xfId="6" applyFont="1" applyBorder="1" applyAlignment="1">
      <alignment horizontal="justify" vertical="center" wrapText="1"/>
    </xf>
    <xf numFmtId="0" fontId="6" fillId="8" borderId="2" xfId="0" applyFont="1" applyFill="1" applyBorder="1" applyAlignment="1">
      <alignment horizontal="left" vertical="center" wrapText="1"/>
    </xf>
    <xf numFmtId="0" fontId="6" fillId="0" borderId="2" xfId="0" applyFont="1" applyBorder="1" applyAlignment="1">
      <alignment horizontal="left" wrapText="1"/>
    </xf>
    <xf numFmtId="0" fontId="17" fillId="0" borderId="2" xfId="0" applyFont="1" applyBorder="1" applyAlignment="1">
      <alignment vertical="top" wrapText="1"/>
    </xf>
    <xf numFmtId="0" fontId="19" fillId="0" borderId="2" xfId="0" applyFont="1" applyBorder="1" applyAlignment="1">
      <alignment vertical="top" wrapText="1"/>
    </xf>
    <xf numFmtId="0" fontId="6" fillId="0" borderId="2" xfId="0" applyFont="1" applyBorder="1" applyAlignment="1">
      <alignment vertical="top"/>
    </xf>
    <xf numFmtId="0" fontId="7" fillId="0" borderId="2" xfId="0" applyFont="1" applyBorder="1" applyAlignment="1" applyProtection="1">
      <alignment vertical="top" wrapText="1"/>
      <protection locked="0"/>
    </xf>
    <xf numFmtId="0" fontId="6" fillId="0" borderId="2" xfId="3" applyFont="1" applyBorder="1" applyAlignment="1">
      <alignment horizontal="center"/>
    </xf>
    <xf numFmtId="0" fontId="6" fillId="0" borderId="2" xfId="3" applyFont="1" applyBorder="1" applyAlignment="1">
      <alignment horizontal="left" wrapText="1"/>
    </xf>
    <xf numFmtId="0" fontId="6" fillId="0" borderId="2" xfId="3" applyFont="1" applyBorder="1" applyAlignment="1">
      <alignment horizontal="justify" wrapText="1"/>
    </xf>
    <xf numFmtId="49" fontId="19" fillId="0" borderId="2" xfId="0" applyNumberFormat="1" applyFont="1" applyBorder="1" applyAlignment="1">
      <alignment horizontal="center" wrapText="1"/>
    </xf>
    <xf numFmtId="164" fontId="8" fillId="0" borderId="2" xfId="0" applyNumberFormat="1" applyFont="1" applyBorder="1" applyAlignment="1">
      <alignment horizontal="right" wrapText="1"/>
    </xf>
    <xf numFmtId="0" fontId="19" fillId="0" borderId="2" xfId="0" quotePrefix="1" applyFont="1" applyBorder="1" applyAlignment="1">
      <alignment horizontal="center"/>
    </xf>
    <xf numFmtId="168" fontId="10" fillId="0" borderId="4" xfId="0" applyNumberFormat="1" applyFont="1" applyBorder="1" applyAlignment="1">
      <alignment horizontal="right" wrapText="1"/>
    </xf>
    <xf numFmtId="168" fontId="10" fillId="0" borderId="2" xfId="0" applyNumberFormat="1" applyFont="1" applyBorder="1" applyAlignment="1">
      <alignment horizontal="right" wrapText="1"/>
    </xf>
    <xf numFmtId="0" fontId="7" fillId="0" borderId="5" xfId="0" applyFont="1" applyBorder="1" applyAlignment="1">
      <alignment horizontal="left" wrapText="1"/>
    </xf>
    <xf numFmtId="0" fontId="32" fillId="0" borderId="2" xfId="0" applyFont="1" applyBorder="1"/>
    <xf numFmtId="165" fontId="10" fillId="8" borderId="5" xfId="0" applyNumberFormat="1" applyFont="1" applyFill="1" applyBorder="1" applyAlignment="1">
      <alignment horizontal="right" wrapText="1"/>
    </xf>
    <xf numFmtId="10" fontId="10" fillId="8" borderId="5" xfId="0" applyNumberFormat="1" applyFont="1" applyFill="1" applyBorder="1" applyAlignment="1">
      <alignment horizontal="right" wrapText="1"/>
    </xf>
    <xf numFmtId="0" fontId="17" fillId="0" borderId="2" xfId="6" applyFont="1" applyBorder="1" applyAlignment="1">
      <alignment horizontal="center"/>
    </xf>
    <xf numFmtId="0" fontId="17" fillId="0" borderId="2" xfId="6" applyFont="1" applyBorder="1" applyAlignment="1">
      <alignment horizontal="left" wrapText="1"/>
    </xf>
    <xf numFmtId="0" fontId="7" fillId="0" borderId="2" xfId="6" applyFont="1" applyBorder="1" applyAlignment="1">
      <alignment horizontal="center"/>
    </xf>
    <xf numFmtId="0" fontId="19" fillId="0" borderId="2" xfId="6" applyFont="1" applyBorder="1" applyAlignment="1">
      <alignment horizontal="center"/>
    </xf>
    <xf numFmtId="0" fontId="21" fillId="0" borderId="2" xfId="6" applyFont="1" applyBorder="1" applyAlignment="1">
      <alignment horizontal="left" wrapText="1"/>
    </xf>
    <xf numFmtId="0" fontId="16" fillId="0" borderId="2" xfId="6" applyFont="1" applyBorder="1" applyAlignment="1">
      <alignment horizontal="center"/>
    </xf>
    <xf numFmtId="0" fontId="7" fillId="0" borderId="2" xfId="6" applyFont="1" applyBorder="1" applyAlignment="1">
      <alignment horizontal="center" wrapText="1"/>
    </xf>
    <xf numFmtId="9" fontId="7" fillId="0" borderId="2" xfId="6" applyNumberFormat="1" applyFont="1" applyBorder="1" applyAlignment="1">
      <alignment horizontal="center"/>
    </xf>
    <xf numFmtId="167" fontId="7" fillId="0" borderId="2" xfId="6" applyNumberFormat="1" applyFont="1" applyBorder="1" applyAlignment="1">
      <alignment horizontal="center"/>
    </xf>
    <xf numFmtId="0" fontId="7" fillId="0" borderId="3" xfId="0" applyFont="1" applyBorder="1" applyAlignment="1">
      <alignment horizontal="center" vertical="center" wrapText="1"/>
    </xf>
    <xf numFmtId="0" fontId="3" fillId="0" borderId="0" xfId="0" applyFont="1"/>
    <xf numFmtId="0" fontId="7" fillId="0" borderId="1" xfId="2" applyFont="1"/>
    <xf numFmtId="168" fontId="7" fillId="0" borderId="2" xfId="6" applyNumberFormat="1" applyFont="1" applyBorder="1" applyAlignment="1">
      <alignment horizontal="right" wrapText="1"/>
    </xf>
    <xf numFmtId="0" fontId="6" fillId="0" borderId="2" xfId="18" applyFont="1" applyBorder="1" applyAlignment="1">
      <alignment horizontal="center" vertical="top" wrapText="1"/>
    </xf>
    <xf numFmtId="0" fontId="6" fillId="0" borderId="1" xfId="18" applyFont="1" applyAlignment="1">
      <alignment horizontal="center" vertical="top" wrapText="1"/>
    </xf>
    <xf numFmtId="0" fontId="7" fillId="0" borderId="2" xfId="0" applyFont="1" applyBorder="1" applyAlignment="1">
      <alignment horizontal="center" vertical="center" wrapText="1"/>
    </xf>
    <xf numFmtId="0" fontId="7" fillId="0" borderId="1" xfId="15" applyFont="1" applyAlignment="1">
      <alignment vertical="center"/>
    </xf>
    <xf numFmtId="3" fontId="14" fillId="0" borderId="14" xfId="0" applyNumberFormat="1" applyFont="1" applyBorder="1" applyAlignment="1">
      <alignment horizontal="right" vertical="top"/>
    </xf>
    <xf numFmtId="170" fontId="18" fillId="0" borderId="2" xfId="0" applyNumberFormat="1" applyFont="1" applyBorder="1" applyAlignment="1">
      <alignment horizontal="right" wrapText="1"/>
    </xf>
    <xf numFmtId="168" fontId="18" fillId="0" borderId="2" xfId="0" applyNumberFormat="1" applyFont="1" applyBorder="1" applyAlignment="1">
      <alignment horizontal="center" wrapText="1"/>
    </xf>
    <xf numFmtId="3" fontId="14" fillId="0" borderId="14" xfId="0" applyNumberFormat="1" applyFont="1" applyBorder="1" applyAlignment="1">
      <alignment vertical="top"/>
    </xf>
    <xf numFmtId="0" fontId="82" fillId="0" borderId="2" xfId="0" applyFont="1" applyBorder="1" applyAlignment="1">
      <alignment horizontal="center"/>
    </xf>
    <xf numFmtId="168" fontId="18" fillId="43" borderId="2" xfId="0" applyNumberFormat="1" applyFont="1" applyFill="1" applyBorder="1" applyAlignment="1">
      <alignment horizontal="right" wrapText="1"/>
    </xf>
    <xf numFmtId="0" fontId="7" fillId="9" borderId="0" xfId="0" applyFont="1" applyFill="1"/>
    <xf numFmtId="0" fontId="7" fillId="0" borderId="2" xfId="9" applyFont="1" applyBorder="1" applyAlignment="1" applyProtection="1">
      <alignment horizontal="left" vertical="center" indent="1"/>
      <protection locked="0"/>
    </xf>
    <xf numFmtId="0" fontId="84" fillId="0" borderId="0" xfId="0" applyFont="1"/>
    <xf numFmtId="0" fontId="14" fillId="0" borderId="14" xfId="17" applyFont="1" applyBorder="1" applyAlignment="1">
      <alignment horizontal="right"/>
    </xf>
    <xf numFmtId="0" fontId="27" fillId="0" borderId="1" xfId="15" applyFont="1" applyAlignment="1">
      <alignment vertical="center" wrapText="1"/>
    </xf>
    <xf numFmtId="0" fontId="6" fillId="0" borderId="1" xfId="15" applyFont="1" applyAlignment="1">
      <alignment vertical="center" wrapText="1"/>
    </xf>
    <xf numFmtId="0" fontId="6" fillId="0" borderId="2" xfId="18" applyFont="1" applyBorder="1" applyAlignment="1">
      <alignment vertical="center" wrapText="1"/>
    </xf>
    <xf numFmtId="0" fontId="7" fillId="0" borderId="2" xfId="18" applyFont="1" applyBorder="1" applyAlignment="1">
      <alignment vertical="center" wrapText="1"/>
    </xf>
    <xf numFmtId="0" fontId="6" fillId="0" borderId="5" xfId="0" applyFont="1" applyBorder="1" applyAlignment="1">
      <alignment horizontal="center" vertical="center" wrapText="1"/>
    </xf>
    <xf numFmtId="0" fontId="6" fillId="7" borderId="9" xfId="3" applyFont="1" applyFill="1" applyBorder="1" applyAlignment="1">
      <alignment horizontal="center" wrapText="1"/>
    </xf>
    <xf numFmtId="0" fontId="6" fillId="7" borderId="9" xfId="3" applyFont="1" applyFill="1" applyBorder="1" applyAlignment="1">
      <alignment horizontal="center" vertical="top" wrapText="1"/>
    </xf>
    <xf numFmtId="3" fontId="14" fillId="0" borderId="1" xfId="0" applyNumberFormat="1" applyFont="1" applyBorder="1" applyAlignment="1">
      <alignment horizontal="right" vertical="top"/>
    </xf>
    <xf numFmtId="168" fontId="7" fillId="0" borderId="2" xfId="0" applyNumberFormat="1" applyFont="1" applyBorder="1" applyAlignment="1" applyProtection="1">
      <alignment horizontal="right" vertical="center" wrapText="1"/>
      <protection locked="0"/>
    </xf>
    <xf numFmtId="0" fontId="8" fillId="0" borderId="2" xfId="0" applyFont="1" applyBorder="1" applyAlignment="1">
      <alignment wrapText="1"/>
    </xf>
    <xf numFmtId="0" fontId="6" fillId="0" borderId="0" xfId="0" applyFont="1" applyAlignment="1">
      <alignment horizontal="left" vertical="center"/>
    </xf>
    <xf numFmtId="0" fontId="6" fillId="0" borderId="13" xfId="0" applyFont="1" applyBorder="1" applyAlignment="1">
      <alignment horizontal="centerContinuous" vertical="center" wrapText="1"/>
    </xf>
    <xf numFmtId="0" fontId="7" fillId="0" borderId="2" xfId="11" quotePrefix="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indent="1"/>
    </xf>
    <xf numFmtId="0" fontId="7" fillId="0" borderId="5" xfId="0" applyFont="1" applyBorder="1" applyAlignment="1">
      <alignment vertical="center"/>
    </xf>
    <xf numFmtId="0" fontId="6" fillId="0" borderId="2" xfId="0" applyFont="1" applyBorder="1" applyAlignment="1">
      <alignment horizontal="center" vertical="center" wrapText="1"/>
    </xf>
    <xf numFmtId="0" fontId="7" fillId="0" borderId="2" xfId="0" quotePrefix="1" applyFont="1" applyBorder="1" applyAlignment="1">
      <alignment horizontal="center" vertical="center"/>
    </xf>
    <xf numFmtId="0" fontId="6" fillId="8" borderId="2" xfId="3" applyFont="1" applyFill="1" applyBorder="1" applyAlignment="1">
      <alignment horizontal="center"/>
    </xf>
    <xf numFmtId="0" fontId="6" fillId="8" borderId="2" xfId="3" applyFont="1" applyFill="1" applyBorder="1" applyAlignment="1">
      <alignment horizontal="justify" wrapText="1"/>
    </xf>
    <xf numFmtId="0" fontId="7" fillId="0" borderId="6" xfId="3" applyFont="1" applyBorder="1" applyAlignment="1">
      <alignment horizontal="center" wrapText="1"/>
    </xf>
    <xf numFmtId="0" fontId="7" fillId="0" borderId="9" xfId="3" applyFont="1" applyBorder="1" applyAlignment="1">
      <alignment horizontal="left" wrapText="1"/>
    </xf>
    <xf numFmtId="0" fontId="7" fillId="8" borderId="2" xfId="3" applyFont="1" applyFill="1" applyBorder="1" applyAlignment="1">
      <alignment horizontal="center"/>
    </xf>
    <xf numFmtId="0" fontId="7" fillId="8" borderId="2" xfId="3" applyFont="1" applyFill="1" applyBorder="1" applyAlignment="1">
      <alignment horizontal="left" wrapText="1"/>
    </xf>
    <xf numFmtId="0" fontId="6" fillId="0" borderId="0" xfId="0" applyFont="1" applyAlignment="1">
      <alignment horizontal="left" vertical="center" indent="1"/>
    </xf>
    <xf numFmtId="0" fontId="6" fillId="0" borderId="0" xfId="0" applyFont="1" applyAlignment="1">
      <alignment vertical="center" wrapText="1"/>
    </xf>
    <xf numFmtId="0" fontId="6" fillId="0" borderId="2" xfId="0" applyFont="1" applyBorder="1" applyAlignment="1">
      <alignment vertical="center" wrapText="1"/>
    </xf>
    <xf numFmtId="0" fontId="6" fillId="0" borderId="2" xfId="0" quotePrefix="1" applyFont="1" applyBorder="1" applyAlignment="1">
      <alignment horizontal="center"/>
    </xf>
    <xf numFmtId="0" fontId="7" fillId="0" borderId="2" xfId="0" quotePrefix="1" applyFont="1" applyBorder="1" applyAlignment="1">
      <alignment horizontal="center"/>
    </xf>
    <xf numFmtId="0" fontId="6" fillId="0" borderId="8" xfId="0" applyFont="1" applyBorder="1" applyAlignment="1">
      <alignment horizontal="left" wrapText="1"/>
    </xf>
    <xf numFmtId="0" fontId="7" fillId="0" borderId="9" xfId="0" applyFont="1" applyBorder="1" applyAlignment="1">
      <alignment horizontal="left" wrapText="1"/>
    </xf>
    <xf numFmtId="0" fontId="7" fillId="0" borderId="12" xfId="0" applyFont="1" applyBorder="1" applyAlignment="1">
      <alignment horizontal="left" wrapText="1"/>
    </xf>
    <xf numFmtId="0" fontId="17" fillId="0" borderId="0" xfId="0" applyFont="1" applyAlignment="1">
      <alignment vertical="center"/>
    </xf>
    <xf numFmtId="0" fontId="17" fillId="0" borderId="0" xfId="0" applyFont="1" applyAlignment="1">
      <alignment vertical="center" wrapText="1"/>
    </xf>
    <xf numFmtId="0" fontId="17" fillId="0" borderId="1" xfId="0" applyFont="1" applyBorder="1" applyAlignment="1">
      <alignment vertical="center" wrapText="1"/>
    </xf>
    <xf numFmtId="49" fontId="17" fillId="0" borderId="2" xfId="0" applyNumberFormat="1" applyFont="1" applyBorder="1" applyAlignment="1">
      <alignment horizontal="center" wrapText="1"/>
    </xf>
    <xf numFmtId="0" fontId="17" fillId="0" borderId="2" xfId="0" applyFont="1" applyBorder="1" applyAlignment="1">
      <alignment wrapText="1"/>
    </xf>
    <xf numFmtId="0" fontId="28" fillId="43" borderId="2" xfId="0" applyFont="1" applyFill="1" applyBorder="1" applyAlignment="1">
      <alignment wrapText="1"/>
    </xf>
    <xf numFmtId="0" fontId="17" fillId="45" borderId="2" xfId="0" applyFont="1" applyFill="1" applyBorder="1" applyAlignment="1">
      <alignment horizontal="left" wrapText="1"/>
    </xf>
    <xf numFmtId="0" fontId="19" fillId="0" borderId="2" xfId="0" applyFont="1" applyBorder="1" applyAlignment="1">
      <alignment wrapText="1"/>
    </xf>
    <xf numFmtId="49" fontId="17" fillId="45" borderId="2" xfId="0" applyNumberFormat="1" applyFont="1" applyFill="1" applyBorder="1" applyAlignment="1">
      <alignment horizontal="center" wrapText="1"/>
    </xf>
    <xf numFmtId="0" fontId="17" fillId="0" borderId="1" xfId="0" applyFont="1" applyBorder="1"/>
    <xf numFmtId="0" fontId="17" fillId="12" borderId="15" xfId="0" applyFont="1" applyFill="1" applyBorder="1" applyAlignment="1">
      <alignment horizontal="center" vertical="center" wrapText="1"/>
    </xf>
    <xf numFmtId="168" fontId="11" fillId="0" borderId="0" xfId="0" applyNumberFormat="1" applyFont="1"/>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7" fillId="12" borderId="5" xfId="0" applyFont="1" applyFill="1" applyBorder="1" applyAlignment="1">
      <alignment horizontal="center" vertical="center" wrapText="1"/>
    </xf>
    <xf numFmtId="0" fontId="17" fillId="45" borderId="2" xfId="0" applyFont="1" applyFill="1" applyBorder="1" applyAlignment="1">
      <alignment wrapText="1"/>
    </xf>
    <xf numFmtId="168" fontId="6" fillId="13" borderId="2" xfId="0" applyNumberFormat="1" applyFont="1" applyFill="1" applyBorder="1" applyAlignment="1">
      <alignment horizontal="right" wrapText="1"/>
    </xf>
    <xf numFmtId="168" fontId="9" fillId="13" borderId="2" xfId="0" applyNumberFormat="1" applyFont="1" applyFill="1" applyBorder="1" applyAlignment="1">
      <alignment horizontal="right" wrapText="1"/>
    </xf>
    <xf numFmtId="168" fontId="38" fillId="13" borderId="2" xfId="0" applyNumberFormat="1" applyFont="1" applyFill="1" applyBorder="1" applyAlignment="1">
      <alignment horizontal="right" wrapText="1"/>
    </xf>
    <xf numFmtId="0" fontId="17" fillId="0" borderId="1" xfId="222" applyFont="1"/>
    <xf numFmtId="0" fontId="17" fillId="0" borderId="1" xfId="222" applyFont="1" applyAlignment="1">
      <alignment vertical="center"/>
    </xf>
    <xf numFmtId="0" fontId="17" fillId="0" borderId="1" xfId="222" applyFont="1" applyAlignment="1">
      <alignment vertical="center" wrapText="1"/>
    </xf>
    <xf numFmtId="49" fontId="28" fillId="0" borderId="2" xfId="222" applyNumberFormat="1" applyFont="1" applyBorder="1" applyAlignment="1">
      <alignment horizontal="center" wrapText="1"/>
    </xf>
    <xf numFmtId="0" fontId="28" fillId="0" borderId="2" xfId="222" applyFont="1" applyBorder="1" applyAlignment="1">
      <alignment horizontal="left" wrapText="1"/>
    </xf>
    <xf numFmtId="0" fontId="17" fillId="0" borderId="2" xfId="222" applyFont="1" applyBorder="1" applyAlignment="1">
      <alignment wrapText="1"/>
    </xf>
    <xf numFmtId="0" fontId="17" fillId="45" borderId="2" xfId="222" applyFont="1" applyFill="1" applyBorder="1" applyAlignment="1">
      <alignment wrapText="1"/>
    </xf>
    <xf numFmtId="49" fontId="27" fillId="0" borderId="2" xfId="222" applyNumberFormat="1" applyFont="1" applyBorder="1" applyAlignment="1">
      <alignment horizontal="center" wrapText="1"/>
    </xf>
    <xf numFmtId="0" fontId="19" fillId="0" borderId="2" xfId="222" applyFont="1" applyBorder="1" applyAlignment="1">
      <alignment wrapText="1"/>
    </xf>
    <xf numFmtId="0" fontId="17" fillId="45" borderId="2" xfId="222" applyFont="1" applyFill="1" applyBorder="1" applyAlignment="1">
      <alignment horizontal="left" wrapText="1"/>
    </xf>
    <xf numFmtId="0" fontId="16" fillId="0" borderId="2" xfId="0" applyFont="1" applyBorder="1" applyAlignment="1">
      <alignment horizontal="center" vertical="center"/>
    </xf>
    <xf numFmtId="0" fontId="16" fillId="0" borderId="2" xfId="0" applyFont="1" applyBorder="1" applyAlignment="1">
      <alignment wrapText="1"/>
    </xf>
    <xf numFmtId="0" fontId="86" fillId="0" borderId="0" xfId="0" applyFont="1"/>
    <xf numFmtId="0" fontId="7" fillId="12" borderId="2" xfId="0" applyFont="1" applyFill="1" applyBorder="1" applyAlignment="1">
      <alignment horizontal="left" vertical="top" indent="1"/>
    </xf>
    <xf numFmtId="0" fontId="7" fillId="0" borderId="2" xfId="10" applyFont="1" applyBorder="1" applyAlignment="1" applyProtection="1">
      <alignment horizontal="left" wrapText="1"/>
      <protection locked="0"/>
    </xf>
    <xf numFmtId="0" fontId="7" fillId="0" borderId="2" xfId="10" applyFont="1" applyBorder="1" applyAlignment="1">
      <alignment horizontal="center" vertical="center" wrapText="1"/>
    </xf>
    <xf numFmtId="0" fontId="7" fillId="8" borderId="2" xfId="10" applyFont="1" applyFill="1" applyBorder="1" applyAlignment="1">
      <alignment horizontal="center" vertical="center" wrapText="1"/>
    </xf>
    <xf numFmtId="0" fontId="7" fillId="8" borderId="2" xfId="10" applyFont="1" applyFill="1" applyBorder="1" applyAlignment="1">
      <alignment wrapText="1"/>
    </xf>
    <xf numFmtId="0" fontId="7" fillId="8" borderId="2" xfId="10" applyFont="1" applyFill="1" applyBorder="1"/>
    <xf numFmtId="0" fontId="34" fillId="0" borderId="1" xfId="0" applyFont="1" applyBorder="1" applyAlignment="1">
      <alignment vertical="center" wrapText="1"/>
    </xf>
    <xf numFmtId="0" fontId="34" fillId="12" borderId="15" xfId="0" applyFont="1" applyFill="1" applyBorder="1" applyAlignment="1">
      <alignment horizontal="center" vertical="center" wrapText="1"/>
    </xf>
    <xf numFmtId="0" fontId="34" fillId="12" borderId="14" xfId="0" applyFont="1" applyFill="1" applyBorder="1" applyAlignment="1">
      <alignment horizontal="center" vertical="center" wrapText="1"/>
    </xf>
    <xf numFmtId="0" fontId="91" fillId="7" borderId="2" xfId="0" applyFont="1" applyFill="1" applyBorder="1" applyAlignment="1">
      <alignment wrapText="1"/>
    </xf>
    <xf numFmtId="168" fontId="7" fillId="13" borderId="2" xfId="0" applyNumberFormat="1" applyFont="1" applyFill="1" applyBorder="1" applyAlignment="1">
      <alignment horizontal="right" wrapText="1"/>
    </xf>
    <xf numFmtId="0" fontId="7" fillId="8" borderId="6" xfId="0" applyFont="1" applyFill="1" applyBorder="1" applyAlignment="1">
      <alignment horizontal="left"/>
    </xf>
    <xf numFmtId="0" fontId="7" fillId="8" borderId="9" xfId="0" applyFont="1" applyFill="1" applyBorder="1" applyAlignment="1">
      <alignment horizontal="left"/>
    </xf>
    <xf numFmtId="0" fontId="7" fillId="8" borderId="4" xfId="0" applyFont="1" applyFill="1" applyBorder="1" applyAlignment="1">
      <alignment horizontal="left"/>
    </xf>
    <xf numFmtId="10" fontId="7" fillId="0" borderId="2" xfId="0" applyNumberFormat="1" applyFont="1" applyBorder="1" applyAlignment="1" applyProtection="1">
      <alignment horizontal="right" wrapText="1"/>
      <protection locked="0"/>
    </xf>
    <xf numFmtId="49" fontId="7" fillId="0" borderId="2" xfId="0" applyNumberFormat="1" applyFont="1" applyBorder="1" applyAlignment="1">
      <alignment horizontal="center"/>
    </xf>
    <xf numFmtId="0" fontId="7" fillId="0" borderId="6" xfId="0" applyFont="1" applyBorder="1" applyAlignment="1">
      <alignment horizontal="left" wrapText="1"/>
    </xf>
    <xf numFmtId="49" fontId="7" fillId="0" borderId="2"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6" fillId="7" borderId="6" xfId="3" applyFont="1" applyFill="1" applyBorder="1" applyAlignment="1">
      <alignment horizontal="left" vertical="top"/>
    </xf>
    <xf numFmtId="0" fontId="7" fillId="0" borderId="1" xfId="0" applyFont="1" applyBorder="1" applyAlignment="1">
      <alignment horizontal="left"/>
    </xf>
    <xf numFmtId="0" fontId="7" fillId="0" borderId="2" xfId="0" applyFont="1" applyBorder="1" applyAlignment="1">
      <alignment horizontal="right"/>
    </xf>
    <xf numFmtId="0" fontId="7" fillId="8" borderId="2" xfId="0" applyFont="1" applyFill="1" applyBorder="1" applyAlignment="1">
      <alignment horizontal="left"/>
    </xf>
    <xf numFmtId="0" fontId="7" fillId="8" borderId="2" xfId="0" applyFont="1" applyFill="1" applyBorder="1"/>
    <xf numFmtId="0" fontId="6" fillId="0" borderId="0" xfId="0" applyFont="1" applyAlignment="1">
      <alignment horizontal="left" vertical="top" wrapText="1"/>
    </xf>
    <xf numFmtId="0" fontId="7" fillId="8" borderId="2" xfId="0" applyFont="1" applyFill="1" applyBorder="1" applyAlignment="1">
      <alignment horizontal="right"/>
    </xf>
    <xf numFmtId="0" fontId="17" fillId="0" borderId="1" xfId="0" applyFont="1" applyBorder="1" applyAlignment="1">
      <alignment vertical="center"/>
    </xf>
    <xf numFmtId="0" fontId="17" fillId="46" borderId="2" xfId="0" applyFont="1" applyFill="1" applyBorder="1" applyAlignment="1">
      <alignment vertical="center" wrapText="1"/>
    </xf>
    <xf numFmtId="0" fontId="17" fillId="0" borderId="2" xfId="0" applyFont="1" applyBorder="1" applyAlignment="1">
      <alignment horizontal="left" vertical="center" wrapText="1" indent="1"/>
    </xf>
    <xf numFmtId="49" fontId="7"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7" fillId="0" borderId="2" xfId="2" quotePrefix="1" applyFont="1" applyBorder="1" applyAlignment="1">
      <alignment horizontal="center"/>
    </xf>
    <xf numFmtId="0" fontId="7" fillId="0" borderId="2" xfId="2" applyFont="1" applyBorder="1" applyAlignment="1">
      <alignment horizontal="left" wrapText="1"/>
    </xf>
    <xf numFmtId="0" fontId="7" fillId="0" borderId="5" xfId="2" quotePrefix="1" applyFont="1" applyBorder="1" applyAlignment="1">
      <alignment horizontal="center"/>
    </xf>
    <xf numFmtId="0" fontId="7" fillId="0" borderId="2" xfId="2" applyFont="1" applyBorder="1" applyAlignment="1">
      <alignment horizontal="left"/>
    </xf>
    <xf numFmtId="0" fontId="27" fillId="0" borderId="2" xfId="15" applyFont="1" applyBorder="1" applyAlignment="1">
      <alignment wrapText="1"/>
    </xf>
    <xf numFmtId="168" fontId="6" fillId="0" borderId="2" xfId="15" applyNumberFormat="1" applyFont="1" applyBorder="1" applyAlignment="1">
      <alignment horizontal="right"/>
    </xf>
    <xf numFmtId="0" fontId="28" fillId="0" borderId="2" xfId="15" applyFont="1" applyBorder="1" applyAlignment="1">
      <alignment wrapText="1"/>
    </xf>
    <xf numFmtId="168" fontId="7" fillId="0" borderId="2" xfId="15" applyNumberFormat="1" applyFont="1" applyBorder="1" applyAlignment="1">
      <alignment horizontal="right"/>
    </xf>
    <xf numFmtId="0" fontId="7" fillId="0" borderId="13" xfId="11" applyFont="1" applyBorder="1" applyAlignment="1">
      <alignment wrapText="1"/>
    </xf>
    <xf numFmtId="0" fontId="7" fillId="0" borderId="2" xfId="11" quotePrefix="1" applyFont="1" applyBorder="1" applyAlignment="1">
      <alignment horizontal="center"/>
    </xf>
    <xf numFmtId="0" fontId="7" fillId="0" borderId="4" xfId="11" applyFont="1" applyBorder="1" applyAlignment="1">
      <alignment wrapText="1"/>
    </xf>
    <xf numFmtId="3" fontId="31" fillId="0" borderId="1" xfId="3" applyNumberFormat="1" applyFont="1" applyAlignment="1">
      <alignment horizontal="right"/>
    </xf>
    <xf numFmtId="0" fontId="7" fillId="0" borderId="7" xfId="0" applyFont="1" applyBorder="1" applyAlignment="1">
      <alignment horizontal="left" wrapText="1"/>
    </xf>
    <xf numFmtId="166" fontId="11" fillId="0" borderId="0" xfId="0" applyNumberFormat="1" applyFont="1"/>
    <xf numFmtId="0" fontId="7" fillId="3" borderId="2" xfId="18" applyFont="1" applyFill="1" applyBorder="1" applyAlignment="1">
      <alignment vertical="center" wrapText="1"/>
    </xf>
    <xf numFmtId="168" fontId="7" fillId="3" borderId="2" xfId="15" applyNumberFormat="1" applyFont="1" applyFill="1" applyBorder="1" applyAlignment="1">
      <alignment horizontal="right" wrapText="1"/>
    </xf>
    <xf numFmtId="0" fontId="7" fillId="0" borderId="5" xfId="0" applyFont="1" applyBorder="1" applyAlignment="1">
      <alignment horizontal="center"/>
    </xf>
    <xf numFmtId="0" fontId="7" fillId="0" borderId="6" xfId="0" applyFont="1" applyBorder="1" applyAlignment="1">
      <alignment horizontal="center"/>
    </xf>
    <xf numFmtId="168" fontId="8" fillId="0" borderId="2" xfId="0" applyNumberFormat="1" applyFont="1" applyBorder="1" applyAlignment="1">
      <alignment horizontal="right"/>
    </xf>
    <xf numFmtId="166" fontId="30" fillId="0" borderId="2" xfId="11" applyNumberFormat="1" applyFont="1" applyBorder="1" applyAlignment="1" applyProtection="1">
      <alignment horizontal="right"/>
      <protection locked="0"/>
    </xf>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left" wrapText="1"/>
    </xf>
    <xf numFmtId="0" fontId="7" fillId="0" borderId="5" xfId="0" applyFont="1" applyBorder="1" applyAlignment="1">
      <alignment horizontal="left"/>
    </xf>
    <xf numFmtId="0" fontId="7" fillId="0" borderId="7" xfId="0" applyFont="1" applyBorder="1" applyAlignment="1">
      <alignment horizontal="left"/>
    </xf>
    <xf numFmtId="167" fontId="7" fillId="0" borderId="2" xfId="6" applyNumberFormat="1" applyFont="1" applyBorder="1" applyAlignment="1">
      <alignment horizontal="center" wrapText="1"/>
    </xf>
    <xf numFmtId="0" fontId="17" fillId="47" borderId="6" xfId="222" applyFont="1" applyFill="1" applyBorder="1"/>
    <xf numFmtId="0" fontId="17" fillId="47" borderId="9" xfId="222" applyFont="1" applyFill="1" applyBorder="1"/>
    <xf numFmtId="0" fontId="17" fillId="47" borderId="4" xfId="222" applyFont="1" applyFill="1" applyBorder="1"/>
    <xf numFmtId="0" fontId="14" fillId="0" borderId="14" xfId="19" applyNumberFormat="1" applyFont="1" applyFill="1" applyBorder="1" applyAlignment="1">
      <alignment horizontal="right"/>
    </xf>
    <xf numFmtId="0" fontId="80" fillId="0" borderId="0" xfId="0" applyFont="1"/>
    <xf numFmtId="0" fontId="6" fillId="8" borderId="2" xfId="0" applyFont="1" applyFill="1" applyBorder="1"/>
    <xf numFmtId="0" fontId="93" fillId="0" borderId="2" xfId="0" applyFont="1" applyBorder="1" applyAlignment="1">
      <alignment horizontal="center" vertical="center"/>
    </xf>
    <xf numFmtId="0" fontId="90" fillId="0" borderId="2" xfId="0" applyFont="1" applyBorder="1" applyAlignment="1">
      <alignment vertical="center"/>
    </xf>
    <xf numFmtId="0" fontId="6" fillId="8" borderId="2" xfId="0" applyFont="1" applyFill="1" applyBorder="1" applyAlignment="1">
      <alignment wrapText="1"/>
    </xf>
    <xf numFmtId="10" fontId="7" fillId="8" borderId="2" xfId="0" applyNumberFormat="1" applyFont="1" applyFill="1" applyBorder="1" applyAlignment="1">
      <alignment horizontal="right"/>
    </xf>
    <xf numFmtId="10" fontId="7" fillId="0" borderId="2" xfId="0" applyNumberFormat="1" applyFont="1" applyBorder="1" applyAlignment="1">
      <alignment horizontal="right"/>
    </xf>
    <xf numFmtId="168" fontId="6" fillId="3" borderId="2" xfId="15" applyNumberFormat="1" applyFont="1" applyFill="1" applyBorder="1" applyAlignment="1">
      <alignment horizontal="right" wrapText="1"/>
    </xf>
    <xf numFmtId="0" fontId="94" fillId="52" borderId="34" xfId="0" applyFont="1" applyFill="1" applyBorder="1" applyAlignment="1">
      <alignment horizontal="center" vertical="center" wrapText="1"/>
    </xf>
    <xf numFmtId="0" fontId="96" fillId="0" borderId="0" xfId="0" applyFont="1"/>
    <xf numFmtId="0" fontId="7" fillId="55" borderId="2" xfId="0" applyFont="1" applyFill="1" applyBorder="1"/>
    <xf numFmtId="0" fontId="79" fillId="7" borderId="2" xfId="0" applyFont="1" applyFill="1" applyBorder="1"/>
    <xf numFmtId="0" fontId="17" fillId="0" borderId="2" xfId="222" applyFont="1" applyBorder="1" applyAlignment="1">
      <alignment horizontal="center" vertical="center" wrapText="1"/>
    </xf>
    <xf numFmtId="0" fontId="6" fillId="0" borderId="2" xfId="222" applyFont="1" applyBorder="1" applyAlignment="1">
      <alignment horizontal="center" vertical="center" wrapText="1"/>
    </xf>
    <xf numFmtId="0" fontId="97" fillId="0" borderId="0" xfId="0" applyFont="1"/>
    <xf numFmtId="3" fontId="7" fillId="0" borderId="1" xfId="11" applyNumberFormat="1" applyFont="1"/>
    <xf numFmtId="168" fontId="18" fillId="7" borderId="2" xfId="0" applyNumberFormat="1" applyFont="1" applyFill="1" applyBorder="1" applyAlignment="1">
      <alignment horizontal="right" wrapText="1"/>
    </xf>
    <xf numFmtId="168" fontId="6" fillId="7" borderId="2" xfId="0" applyNumberFormat="1" applyFont="1" applyFill="1" applyBorder="1" applyAlignment="1">
      <alignment horizontal="right" wrapText="1"/>
    </xf>
    <xf numFmtId="3" fontId="14" fillId="0" borderId="2" xfId="0" applyNumberFormat="1" applyFont="1" applyBorder="1" applyAlignment="1">
      <alignment horizontal="center"/>
    </xf>
    <xf numFmtId="49" fontId="7" fillId="0" borderId="2" xfId="2" applyNumberFormat="1" applyFont="1" applyBorder="1" applyAlignment="1" applyProtection="1">
      <alignment horizontal="left" vertical="top" wrapText="1"/>
      <protection locked="0"/>
    </xf>
    <xf numFmtId="49" fontId="7" fillId="0" borderId="2" xfId="2" applyNumberFormat="1" applyFont="1" applyBorder="1" applyAlignment="1" applyProtection="1">
      <alignment horizontal="left" vertical="top"/>
      <protection locked="0"/>
    </xf>
    <xf numFmtId="0" fontId="18" fillId="0" borderId="2" xfId="0" applyFont="1" applyBorder="1" applyAlignment="1">
      <alignment wrapText="1"/>
    </xf>
    <xf numFmtId="0" fontId="17" fillId="45" borderId="2" xfId="0" applyFont="1" applyFill="1" applyBorder="1" applyAlignment="1">
      <alignment horizontal="left"/>
    </xf>
    <xf numFmtId="0" fontId="19" fillId="0" borderId="2" xfId="0" applyFont="1" applyBorder="1"/>
    <xf numFmtId="0" fontId="7" fillId="13" borderId="2" xfId="222" applyFont="1" applyFill="1" applyBorder="1"/>
    <xf numFmtId="0" fontId="6" fillId="0" borderId="0" xfId="0" applyFont="1" applyAlignment="1">
      <alignment horizontal="left" vertical="top"/>
    </xf>
    <xf numFmtId="0" fontId="95" fillId="57" borderId="1" xfId="6" applyFont="1" applyFill="1"/>
    <xf numFmtId="0" fontId="96" fillId="57" borderId="1" xfId="6" applyFont="1" applyFill="1"/>
    <xf numFmtId="0" fontId="95" fillId="57" borderId="0" xfId="0" applyFont="1" applyFill="1"/>
    <xf numFmtId="0" fontId="96" fillId="57" borderId="0" xfId="0" applyFont="1" applyFill="1"/>
    <xf numFmtId="0" fontId="6" fillId="0" borderId="1" xfId="0" applyFont="1" applyBorder="1" applyProtection="1">
      <protection locked="0"/>
    </xf>
    <xf numFmtId="0" fontId="14" fillId="12" borderId="1" xfId="0" applyFont="1" applyFill="1" applyBorder="1" applyAlignment="1">
      <alignment vertical="top"/>
    </xf>
    <xf numFmtId="0" fontId="7" fillId="12" borderId="1" xfId="0" applyFont="1" applyFill="1" applyBorder="1" applyAlignment="1">
      <alignment vertical="top"/>
    </xf>
    <xf numFmtId="0" fontId="6" fillId="12" borderId="1" xfId="0" applyFont="1" applyFill="1" applyBorder="1" applyProtection="1">
      <protection locked="0"/>
    </xf>
    <xf numFmtId="0" fontId="95" fillId="57" borderId="1" xfId="0" applyFont="1" applyFill="1" applyBorder="1" applyAlignment="1">
      <alignment vertical="top"/>
    </xf>
    <xf numFmtId="0" fontId="96" fillId="57" borderId="1" xfId="0" applyFont="1" applyFill="1" applyBorder="1" applyAlignment="1">
      <alignment vertical="top"/>
    </xf>
    <xf numFmtId="0" fontId="95" fillId="57" borderId="1" xfId="6" applyFont="1" applyFill="1" applyAlignment="1">
      <alignment vertical="center"/>
    </xf>
    <xf numFmtId="3" fontId="96" fillId="57" borderId="1" xfId="6" applyNumberFormat="1" applyFont="1" applyFill="1" applyAlignment="1">
      <alignment horizontal="right" vertical="center"/>
    </xf>
    <xf numFmtId="0" fontId="96" fillId="57" borderId="1" xfId="6" applyFont="1" applyFill="1" applyAlignment="1">
      <alignment horizontal="center" vertical="center" wrapText="1"/>
    </xf>
    <xf numFmtId="0" fontId="96" fillId="57" borderId="0" xfId="0" applyFont="1" applyFill="1" applyAlignment="1">
      <alignment horizontal="center"/>
    </xf>
    <xf numFmtId="0" fontId="96" fillId="57" borderId="0" xfId="0" applyFont="1" applyFill="1" applyAlignment="1">
      <alignment horizontal="left"/>
    </xf>
    <xf numFmtId="0" fontId="95" fillId="57" borderId="1" xfId="6" applyFont="1" applyFill="1" applyProtection="1">
      <protection locked="0"/>
    </xf>
    <xf numFmtId="0" fontId="96" fillId="57" borderId="1" xfId="6" applyFont="1" applyFill="1" applyProtection="1">
      <protection locked="0"/>
    </xf>
    <xf numFmtId="0" fontId="7" fillId="0" borderId="30" xfId="0" applyFont="1" applyBorder="1" applyAlignment="1">
      <alignment horizontal="center" vertical="top" wrapText="1"/>
    </xf>
    <xf numFmtId="0" fontId="95" fillId="57" borderId="0" xfId="0" applyFont="1" applyFill="1" applyAlignment="1">
      <alignment vertical="center"/>
    </xf>
    <xf numFmtId="0" fontId="95" fillId="57" borderId="0" xfId="0" applyFont="1" applyFill="1" applyAlignment="1">
      <alignment horizontal="left" vertical="top" wrapText="1"/>
    </xf>
    <xf numFmtId="168" fontId="36" fillId="7" borderId="2" xfId="0" applyNumberFormat="1" applyFont="1" applyFill="1" applyBorder="1" applyAlignment="1">
      <alignment horizontal="right" wrapText="1"/>
    </xf>
    <xf numFmtId="0" fontId="101" fillId="7" borderId="2" xfId="0" applyFont="1" applyFill="1" applyBorder="1"/>
    <xf numFmtId="0" fontId="95" fillId="57" borderId="0" xfId="0" applyFont="1" applyFill="1" applyAlignment="1">
      <alignment horizontal="left" vertical="top"/>
    </xf>
    <xf numFmtId="0" fontId="99" fillId="57" borderId="0" xfId="0" applyFont="1" applyFill="1" applyAlignment="1">
      <alignment horizontal="left" vertical="top" wrapText="1"/>
    </xf>
    <xf numFmtId="0" fontId="7" fillId="0" borderId="7" xfId="0" applyFont="1" applyBorder="1" applyAlignment="1">
      <alignment horizontal="center" vertical="top" wrapText="1"/>
    </xf>
    <xf numFmtId="0" fontId="6" fillId="7" borderId="6" xfId="3" applyFont="1" applyFill="1" applyBorder="1" applyAlignment="1">
      <alignment horizontal="left"/>
    </xf>
    <xf numFmtId="168" fontId="79" fillId="0" borderId="0" xfId="0" applyNumberFormat="1" applyFont="1"/>
    <xf numFmtId="0" fontId="6" fillId="7" borderId="4" xfId="3" applyFont="1" applyFill="1" applyBorder="1" applyAlignment="1">
      <alignment wrapText="1"/>
    </xf>
    <xf numFmtId="3" fontId="14" fillId="0" borderId="1" xfId="3" applyNumberFormat="1" applyFont="1" applyAlignment="1">
      <alignment horizontal="right" vertical="top"/>
    </xf>
    <xf numFmtId="0" fontId="6" fillId="7" borderId="9" xfId="3" applyFont="1" applyFill="1" applyBorder="1" applyAlignment="1">
      <alignment horizontal="left" vertical="top"/>
    </xf>
    <xf numFmtId="0" fontId="6" fillId="7" borderId="4" xfId="3" applyFont="1" applyFill="1" applyBorder="1" applyAlignment="1">
      <alignment horizontal="left" vertical="top"/>
    </xf>
    <xf numFmtId="0" fontId="95" fillId="57" borderId="1" xfId="3" applyFont="1" applyFill="1" applyAlignment="1">
      <alignment horizontal="left" vertical="top"/>
    </xf>
    <xf numFmtId="0" fontId="96" fillId="57" borderId="1" xfId="3" applyFont="1" applyFill="1" applyAlignment="1">
      <alignment horizontal="center" vertical="top" wrapText="1"/>
    </xf>
    <xf numFmtId="0" fontId="95" fillId="57" borderId="1" xfId="222" applyFont="1" applyFill="1" applyAlignment="1">
      <alignment vertical="center"/>
    </xf>
    <xf numFmtId="0" fontId="96" fillId="57" borderId="1" xfId="222" applyFont="1" applyFill="1"/>
    <xf numFmtId="0" fontId="96" fillId="57" borderId="0" xfId="0" applyFont="1" applyFill="1" applyAlignment="1">
      <alignment wrapText="1"/>
    </xf>
    <xf numFmtId="0" fontId="89" fillId="0" borderId="0" xfId="0" applyFont="1"/>
    <xf numFmtId="0" fontId="7" fillId="0" borderId="1" xfId="2" applyFont="1" applyAlignment="1">
      <alignment vertical="center"/>
    </xf>
    <xf numFmtId="0" fontId="7" fillId="8" borderId="1" xfId="0" applyFont="1" applyFill="1" applyBorder="1" applyAlignment="1">
      <alignment horizontal="left"/>
    </xf>
    <xf numFmtId="0" fontId="7" fillId="8" borderId="10" xfId="0" applyFont="1" applyFill="1" applyBorder="1" applyAlignment="1">
      <alignment horizontal="left"/>
    </xf>
    <xf numFmtId="0" fontId="7" fillId="8" borderId="14" xfId="0" applyFont="1" applyFill="1" applyBorder="1" applyAlignment="1">
      <alignment horizontal="left"/>
    </xf>
    <xf numFmtId="0" fontId="7" fillId="8" borderId="11" xfId="0" applyFont="1" applyFill="1" applyBorder="1" applyAlignment="1">
      <alignment horizontal="left"/>
    </xf>
    <xf numFmtId="0" fontId="7" fillId="0" borderId="2" xfId="2" applyFont="1" applyBorder="1" applyAlignment="1">
      <alignment horizontal="center"/>
    </xf>
    <xf numFmtId="0" fontId="7" fillId="8" borderId="32" xfId="0" applyFont="1" applyFill="1" applyBorder="1" applyAlignment="1">
      <alignment horizontal="left"/>
    </xf>
    <xf numFmtId="0" fontId="7" fillId="8" borderId="33" xfId="0" applyFont="1" applyFill="1" applyBorder="1" applyAlignment="1">
      <alignment horizontal="left"/>
    </xf>
    <xf numFmtId="0" fontId="7" fillId="0" borderId="5" xfId="0" applyFont="1" applyBorder="1" applyAlignment="1">
      <alignment horizontal="center" vertical="center" wrapText="1"/>
    </xf>
    <xf numFmtId="0" fontId="7" fillId="0" borderId="3" xfId="0" applyFont="1" applyBorder="1" applyAlignment="1">
      <alignment horizontal="center" vertical="top" wrapText="1"/>
    </xf>
    <xf numFmtId="0" fontId="7" fillId="56" borderId="2" xfId="0" applyFont="1" applyFill="1" applyBorder="1" applyAlignment="1">
      <alignment horizontal="left"/>
    </xf>
    <xf numFmtId="0" fontId="7" fillId="55" borderId="2" xfId="0" applyFont="1" applyFill="1" applyBorder="1" applyAlignment="1">
      <alignment horizontal="left"/>
    </xf>
    <xf numFmtId="0" fontId="7" fillId="55" borderId="36" xfId="0" applyFont="1" applyFill="1" applyBorder="1" applyAlignment="1">
      <alignment horizontal="left"/>
    </xf>
    <xf numFmtId="0" fontId="7" fillId="55" borderId="38" xfId="0" applyFont="1" applyFill="1" applyBorder="1" applyAlignment="1">
      <alignment horizontal="left"/>
    </xf>
    <xf numFmtId="0" fontId="7" fillId="55" borderId="35" xfId="0" applyFont="1" applyFill="1" applyBorder="1"/>
    <xf numFmtId="0" fontId="7" fillId="55" borderId="38" xfId="0" applyFont="1" applyFill="1" applyBorder="1"/>
    <xf numFmtId="0" fontId="7" fillId="55" borderId="35" xfId="0" applyFont="1" applyFill="1" applyBorder="1" applyAlignment="1">
      <alignment horizontal="left"/>
    </xf>
    <xf numFmtId="0" fontId="7" fillId="56" borderId="2" xfId="0" applyFont="1" applyFill="1" applyBorder="1"/>
    <xf numFmtId="0" fontId="17" fillId="0" borderId="2" xfId="0" applyFont="1" applyBorder="1" applyAlignment="1">
      <alignment horizontal="center" vertical="center" wrapText="1"/>
    </xf>
    <xf numFmtId="0" fontId="7" fillId="50" borderId="2" xfId="0" applyFont="1" applyFill="1" applyBorder="1" applyAlignment="1">
      <alignment wrapText="1"/>
    </xf>
    <xf numFmtId="0" fontId="6" fillId="50" borderId="2" xfId="0" applyFont="1" applyFill="1" applyBorder="1" applyAlignment="1">
      <alignment horizontal="center" wrapText="1"/>
    </xf>
    <xf numFmtId="166" fontId="7" fillId="0" borderId="2" xfId="11" applyNumberFormat="1" applyFont="1" applyBorder="1" applyAlignment="1" applyProtection="1">
      <alignment horizontal="right" wrapText="1"/>
      <protection locked="0"/>
    </xf>
    <xf numFmtId="3" fontId="7" fillId="7" borderId="4" xfId="0" applyNumberFormat="1" applyFont="1" applyFill="1" applyBorder="1" applyAlignment="1">
      <alignment horizontal="center"/>
    </xf>
    <xf numFmtId="3" fontId="7" fillId="7" borderId="2" xfId="0" applyNumberFormat="1" applyFont="1" applyFill="1" applyBorder="1" applyAlignment="1">
      <alignment horizontal="center"/>
    </xf>
    <xf numFmtId="0" fontId="7" fillId="0" borderId="3" xfId="11" applyFont="1" applyBorder="1" applyAlignment="1">
      <alignment wrapText="1"/>
    </xf>
    <xf numFmtId="0" fontId="95" fillId="57" borderId="1" xfId="11" applyFont="1" applyFill="1"/>
    <xf numFmtId="0" fontId="96" fillId="57" borderId="1" xfId="15" applyFont="1" applyFill="1" applyAlignment="1">
      <alignment vertical="center"/>
    </xf>
    <xf numFmtId="0" fontId="102" fillId="0" borderId="0" xfId="0" applyFont="1"/>
    <xf numFmtId="0" fontId="0" fillId="54" borderId="0" xfId="0" applyFill="1"/>
    <xf numFmtId="168" fontId="10" fillId="0" borderId="1" xfId="0" applyNumberFormat="1" applyFont="1" applyBorder="1" applyAlignment="1">
      <alignment horizontal="right" wrapText="1"/>
    </xf>
    <xf numFmtId="49" fontId="17" fillId="0" borderId="2" xfId="0" applyNumberFormat="1" applyFont="1" applyBorder="1" applyAlignment="1">
      <alignment horizontal="center" vertical="top" wrapText="1"/>
    </xf>
    <xf numFmtId="0" fontId="7" fillId="0" borderId="5" xfId="3" applyFont="1" applyBorder="1" applyAlignment="1">
      <alignment horizontal="center" vertical="top" wrapText="1"/>
    </xf>
    <xf numFmtId="0" fontId="7" fillId="8" borderId="30" xfId="0" applyFont="1" applyFill="1" applyBorder="1" applyAlignment="1">
      <alignment horizontal="center" vertical="top" wrapText="1"/>
    </xf>
    <xf numFmtId="0" fontId="7" fillId="0" borderId="30" xfId="0" applyFont="1" applyBorder="1" applyAlignment="1">
      <alignment horizontal="left" vertical="top"/>
    </xf>
    <xf numFmtId="0" fontId="7" fillId="0" borderId="2" xfId="15" applyFont="1" applyBorder="1" applyAlignment="1">
      <alignment horizontal="left"/>
    </xf>
    <xf numFmtId="0" fontId="7" fillId="8" borderId="2" xfId="15" applyFont="1" applyFill="1" applyBorder="1"/>
    <xf numFmtId="0" fontId="7" fillId="0" borderId="2" xfId="15" applyFont="1" applyBorder="1" applyAlignment="1">
      <alignment horizontal="right"/>
    </xf>
    <xf numFmtId="0" fontId="7" fillId="0" borderId="2" xfId="15" applyFont="1" applyBorder="1" applyAlignment="1">
      <alignment horizontal="justify"/>
    </xf>
    <xf numFmtId="0" fontId="7" fillId="0" borderId="2" xfId="15" applyFont="1" applyBorder="1" applyAlignment="1">
      <alignment horizontal="left" wrapText="1"/>
    </xf>
    <xf numFmtId="0" fontId="7" fillId="8" borderId="2" xfId="15" applyFont="1" applyFill="1" applyBorder="1" applyAlignment="1">
      <alignment horizontal="justify"/>
    </xf>
    <xf numFmtId="0" fontId="7" fillId="8" borderId="2" xfId="15" applyFont="1" applyFill="1" applyBorder="1" applyAlignment="1">
      <alignment horizontal="right"/>
    </xf>
    <xf numFmtId="14" fontId="7" fillId="0" borderId="2" xfId="15" applyNumberFormat="1" applyFont="1" applyBorder="1" applyAlignment="1">
      <alignment horizontal="center" vertical="top"/>
    </xf>
    <xf numFmtId="0" fontId="0" fillId="0" borderId="0" xfId="0" applyAlignment="1">
      <alignment horizontal="left"/>
    </xf>
    <xf numFmtId="4" fontId="96" fillId="57" borderId="0" xfId="0" applyNumberFormat="1" applyFont="1" applyFill="1"/>
    <xf numFmtId="0" fontId="6" fillId="0" borderId="5" xfId="0" applyFont="1" applyBorder="1" applyAlignment="1">
      <alignment horizontal="center" vertical="top" wrapText="1"/>
    </xf>
    <xf numFmtId="0" fontId="6" fillId="0" borderId="2" xfId="6" applyFont="1" applyBorder="1" applyAlignment="1" applyProtection="1">
      <alignment horizontal="left" vertical="top" wrapText="1"/>
      <protection locked="0"/>
    </xf>
    <xf numFmtId="0" fontId="7" fillId="0" borderId="4" xfId="1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7" fillId="0" borderId="13" xfId="0" applyFont="1" applyBorder="1" applyAlignment="1">
      <alignment horizontal="center" vertical="top" wrapText="1"/>
    </xf>
    <xf numFmtId="0" fontId="7" fillId="45" borderId="2" xfId="0" applyFont="1" applyFill="1" applyBorder="1" applyAlignment="1">
      <alignment horizontal="center" vertical="center" wrapText="1"/>
    </xf>
    <xf numFmtId="0" fontId="6" fillId="45" borderId="2" xfId="0" applyFont="1" applyFill="1" applyBorder="1" applyAlignment="1">
      <alignment horizontal="center" vertical="center" wrapText="1"/>
    </xf>
    <xf numFmtId="0" fontId="103" fillId="0" borderId="0" xfId="230"/>
    <xf numFmtId="49" fontId="84" fillId="0" borderId="0" xfId="0" applyNumberFormat="1" applyFont="1"/>
    <xf numFmtId="0" fontId="6" fillId="8" borderId="4" xfId="6" applyFont="1" applyFill="1" applyBorder="1" applyAlignment="1">
      <alignment horizontal="left" vertical="center"/>
    </xf>
    <xf numFmtId="0" fontId="105" fillId="5" borderId="0" xfId="0" applyFont="1" applyFill="1" applyAlignment="1">
      <alignment vertical="top"/>
    </xf>
    <xf numFmtId="0" fontId="105" fillId="5" borderId="0" xfId="0" applyFont="1" applyFill="1" applyAlignment="1">
      <alignment vertical="center"/>
    </xf>
    <xf numFmtId="0" fontId="105" fillId="5" borderId="1" xfId="6" applyFont="1" applyFill="1" applyAlignment="1">
      <alignment vertical="center"/>
    </xf>
    <xf numFmtId="0" fontId="105" fillId="5" borderId="1" xfId="6" applyFont="1" applyFill="1" applyAlignment="1">
      <alignment horizontal="left" vertical="top"/>
    </xf>
    <xf numFmtId="0" fontId="105" fillId="5" borderId="0" xfId="0" applyFont="1" applyFill="1"/>
    <xf numFmtId="0" fontId="105" fillId="5" borderId="1" xfId="11" applyFont="1" applyFill="1"/>
    <xf numFmtId="0" fontId="105" fillId="5" borderId="1" xfId="15" applyFont="1" applyFill="1"/>
    <xf numFmtId="0" fontId="105" fillId="5" borderId="1" xfId="3" applyFont="1" applyFill="1"/>
    <xf numFmtId="0" fontId="105" fillId="5" borderId="1" xfId="222" applyFont="1" applyFill="1"/>
    <xf numFmtId="0" fontId="105" fillId="5" borderId="1" xfId="6" applyFont="1" applyFill="1" applyProtection="1">
      <protection locked="0"/>
    </xf>
    <xf numFmtId="0" fontId="104" fillId="5" borderId="1" xfId="230" applyFont="1" applyFill="1" applyBorder="1" applyAlignment="1"/>
    <xf numFmtId="0" fontId="103" fillId="0" borderId="0" xfId="0" applyFont="1"/>
    <xf numFmtId="0" fontId="7" fillId="0" borderId="0" xfId="0" quotePrefix="1" applyFont="1"/>
    <xf numFmtId="0" fontId="103" fillId="5" borderId="0" xfId="230" applyFill="1" applyAlignment="1">
      <alignment horizontal="center" vertical="top"/>
    </xf>
    <xf numFmtId="0" fontId="6" fillId="57" borderId="0" xfId="0" applyFont="1" applyFill="1"/>
    <xf numFmtId="14" fontId="17" fillId="0" borderId="2" xfId="6" applyNumberFormat="1" applyFont="1" applyBorder="1" applyAlignment="1">
      <alignment horizontal="center" vertical="top" wrapText="1"/>
    </xf>
    <xf numFmtId="0" fontId="7" fillId="0" borderId="2" xfId="6" applyFont="1" applyBorder="1" applyAlignment="1">
      <alignment horizontal="center" vertical="top" wrapText="1"/>
    </xf>
    <xf numFmtId="14" fontId="6" fillId="0" borderId="2" xfId="0" applyNumberFormat="1" applyFont="1" applyBorder="1" applyAlignment="1">
      <alignment horizontal="center" vertical="top"/>
    </xf>
    <xf numFmtId="14" fontId="6" fillId="0" borderId="2" xfId="15" applyNumberFormat="1" applyFont="1" applyBorder="1" applyAlignment="1">
      <alignment horizontal="right" vertical="top"/>
    </xf>
    <xf numFmtId="14" fontId="7" fillId="0" borderId="2" xfId="0" applyNumberFormat="1" applyFont="1" applyBorder="1" applyAlignment="1">
      <alignment horizontal="center"/>
    </xf>
    <xf numFmtId="0" fontId="7" fillId="0" borderId="13" xfId="0" applyFont="1" applyBorder="1" applyAlignment="1">
      <alignment horizontal="center" vertical="center" wrapText="1"/>
    </xf>
    <xf numFmtId="0" fontId="7" fillId="0" borderId="5" xfId="6" applyFont="1" applyBorder="1" applyAlignment="1" applyProtection="1">
      <alignment vertical="top"/>
      <protection locked="0"/>
    </xf>
    <xf numFmtId="0" fontId="6" fillId="0" borderId="3" xfId="6" applyFont="1" applyBorder="1" applyAlignment="1" applyProtection="1">
      <alignment vertical="top"/>
      <protection locked="0"/>
    </xf>
    <xf numFmtId="0" fontId="6" fillId="0" borderId="2" xfId="10" applyFont="1" applyBorder="1" applyAlignment="1">
      <alignment horizontal="center" vertical="center" wrapText="1"/>
    </xf>
    <xf numFmtId="0" fontId="19" fillId="12" borderId="1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12" borderId="14"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27" fillId="0" borderId="2"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23" fillId="0" borderId="0" xfId="0" applyFont="1" applyAlignment="1">
      <alignment horizontal="center"/>
    </xf>
    <xf numFmtId="0" fontId="17" fillId="0" borderId="0" xfId="0" applyFont="1" applyAlignment="1">
      <alignment horizontal="center" vertical="center"/>
    </xf>
    <xf numFmtId="49" fontId="17" fillId="0" borderId="2" xfId="0" applyNumberFormat="1" applyFont="1" applyBorder="1" applyAlignment="1">
      <alignment horizontal="center"/>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4" xfId="0" applyFont="1" applyBorder="1" applyAlignment="1">
      <alignment horizontal="center" vertical="top" wrapText="1"/>
    </xf>
    <xf numFmtId="0" fontId="6" fillId="0" borderId="17" xfId="0" applyFont="1" applyBorder="1" applyAlignment="1">
      <alignment vertical="top" wrapText="1"/>
    </xf>
    <xf numFmtId="0" fontId="6" fillId="0" borderId="15" xfId="0" applyFont="1" applyBorder="1"/>
    <xf numFmtId="0" fontId="19" fillId="12" borderId="17" xfId="222" applyFont="1" applyFill="1" applyBorder="1" applyAlignment="1">
      <alignment vertical="center" wrapText="1"/>
    </xf>
    <xf numFmtId="0" fontId="19" fillId="0" borderId="8" xfId="222" applyFont="1" applyBorder="1" applyAlignment="1">
      <alignment vertical="center"/>
    </xf>
    <xf numFmtId="0" fontId="19" fillId="0" borderId="12" xfId="222" applyFont="1" applyBorder="1" applyAlignment="1">
      <alignment vertical="center"/>
    </xf>
    <xf numFmtId="0" fontId="19" fillId="0" borderId="12" xfId="222" applyFont="1" applyBorder="1" applyAlignment="1">
      <alignment vertical="center" wrapText="1"/>
    </xf>
    <xf numFmtId="0" fontId="19" fillId="0" borderId="13" xfId="222" applyFont="1" applyBorder="1" applyAlignment="1">
      <alignment vertical="center" wrapText="1"/>
    </xf>
    <xf numFmtId="0" fontId="19" fillId="12" borderId="1" xfId="222" applyFont="1" applyFill="1" applyAlignment="1">
      <alignment vertical="top" wrapText="1"/>
    </xf>
    <xf numFmtId="0" fontId="19" fillId="12" borderId="15" xfId="222" applyFont="1" applyFill="1" applyBorder="1" applyAlignment="1">
      <alignment vertical="center" wrapText="1"/>
    </xf>
    <xf numFmtId="0" fontId="19" fillId="0" borderId="2" xfId="222" applyFont="1" applyBorder="1" applyAlignment="1">
      <alignment horizontal="center" vertical="center" wrapText="1"/>
    </xf>
    <xf numFmtId="0" fontId="19" fillId="12" borderId="12" xfId="222" applyFont="1" applyFill="1" applyBorder="1" applyAlignment="1">
      <alignment vertical="center"/>
    </xf>
    <xf numFmtId="0" fontId="19" fillId="12" borderId="13" xfId="222" applyFont="1" applyFill="1" applyBorder="1" applyAlignment="1">
      <alignment vertical="center"/>
    </xf>
    <xf numFmtId="0" fontId="19" fillId="12" borderId="15" xfId="222" applyFont="1" applyFill="1" applyBorder="1"/>
    <xf numFmtId="0" fontId="19" fillId="12" borderId="14" xfId="222" applyFont="1" applyFill="1" applyBorder="1"/>
    <xf numFmtId="0" fontId="19" fillId="0" borderId="5" xfId="222" applyFont="1" applyBorder="1" applyAlignment="1">
      <alignment horizontal="center" vertical="center" wrapText="1"/>
    </xf>
    <xf numFmtId="0" fontId="6" fillId="0" borderId="1" xfId="0" applyFont="1" applyBorder="1" applyAlignment="1">
      <alignment vertical="top"/>
    </xf>
    <xf numFmtId="9" fontId="6" fillId="0" borderId="2" xfId="0" applyNumberFormat="1" applyFont="1" applyBorder="1" applyAlignment="1">
      <alignment horizontal="center" vertical="center"/>
    </xf>
    <xf numFmtId="0" fontId="6" fillId="0" borderId="13" xfId="0" applyFont="1" applyBorder="1" applyAlignment="1">
      <alignment horizontal="center" vertical="top" wrapText="1"/>
    </xf>
    <xf numFmtId="0" fontId="7" fillId="0" borderId="5" xfId="0" applyFont="1" applyBorder="1" applyAlignment="1">
      <alignment horizontal="left" vertical="top"/>
    </xf>
    <xf numFmtId="14" fontId="6" fillId="0" borderId="2" xfId="2" applyNumberFormat="1" applyFont="1" applyBorder="1" applyAlignment="1">
      <alignment horizontal="center" vertical="center" wrapText="1"/>
    </xf>
    <xf numFmtId="3" fontId="6" fillId="0" borderId="2" xfId="3" applyNumberFormat="1" applyFont="1" applyBorder="1" applyAlignment="1">
      <alignment horizontal="center" vertical="top" wrapText="1"/>
    </xf>
    <xf numFmtId="0" fontId="6" fillId="0" borderId="5" xfId="3" applyFont="1" applyBorder="1" applyAlignment="1">
      <alignment horizontal="center" wrapText="1"/>
    </xf>
    <xf numFmtId="0" fontId="6" fillId="0" borderId="30" xfId="3" applyFont="1" applyBorder="1" applyAlignment="1">
      <alignment horizontal="center" vertical="top" wrapText="1"/>
    </xf>
    <xf numFmtId="0" fontId="6" fillId="0" borderId="2" xfId="3" applyFont="1" applyBorder="1" applyAlignment="1">
      <alignment horizontal="center" vertical="top" wrapText="1"/>
    </xf>
    <xf numFmtId="0" fontId="7" fillId="0" borderId="2" xfId="15" applyFont="1" applyBorder="1" applyAlignment="1">
      <alignment horizontal="center" vertical="top" wrapText="1"/>
    </xf>
    <xf numFmtId="0" fontId="7" fillId="0" borderId="2" xfId="18" applyFont="1" applyBorder="1" applyAlignment="1">
      <alignment horizontal="center" vertical="top" wrapText="1"/>
    </xf>
    <xf numFmtId="0" fontId="6" fillId="0" borderId="8" xfId="11" applyFont="1" applyBorder="1" applyAlignment="1">
      <alignment horizontal="centerContinuous" vertical="center" wrapText="1"/>
    </xf>
    <xf numFmtId="0" fontId="19" fillId="0" borderId="8" xfId="11" applyFont="1" applyBorder="1" applyAlignment="1">
      <alignment horizontal="centerContinuous" vertical="center" wrapText="1"/>
    </xf>
    <xf numFmtId="0" fontId="19" fillId="0" borderId="13" xfId="0" applyFont="1" applyBorder="1" applyAlignment="1">
      <alignment horizontal="centerContinuous" vertical="center" wrapText="1"/>
    </xf>
    <xf numFmtId="0" fontId="6" fillId="12" borderId="5" xfId="0" applyFont="1" applyFill="1" applyBorder="1" applyAlignment="1">
      <alignment horizontal="center" vertical="center" wrapText="1"/>
    </xf>
    <xf numFmtId="0" fontId="6" fillId="0" borderId="2" xfId="11" applyFont="1" applyBorder="1" applyAlignment="1">
      <alignment horizontal="center" vertical="center" wrapText="1"/>
    </xf>
    <xf numFmtId="0" fontId="6" fillId="12" borderId="11" xfId="0" applyFont="1" applyFill="1" applyBorder="1" applyAlignment="1">
      <alignment horizontal="center" vertical="center" wrapText="1"/>
    </xf>
    <xf numFmtId="0" fontId="6" fillId="0" borderId="2" xfId="0" applyFont="1" applyBorder="1" applyAlignment="1">
      <alignment horizontal="centerContinuous" vertical="top"/>
    </xf>
    <xf numFmtId="0" fontId="6" fillId="0" borderId="6" xfId="0" applyFont="1" applyBorder="1" applyAlignment="1">
      <alignment horizontal="centerContinuous" vertical="top"/>
    </xf>
    <xf numFmtId="0" fontId="6" fillId="0" borderId="9" xfId="0" applyFont="1" applyBorder="1" applyAlignment="1">
      <alignment horizontal="centerContinuous" vertical="top"/>
    </xf>
    <xf numFmtId="0" fontId="6" fillId="0" borderId="4" xfId="0" applyFont="1" applyBorder="1" applyAlignment="1">
      <alignment horizontal="centerContinuous" vertical="top"/>
    </xf>
    <xf numFmtId="49" fontId="6" fillId="0" borderId="2" xfId="0" applyNumberFormat="1" applyFont="1" applyBorder="1" applyAlignment="1">
      <alignment horizontal="center" vertical="top" wrapText="1"/>
    </xf>
    <xf numFmtId="49" fontId="6" fillId="0" borderId="4" xfId="0" applyNumberFormat="1" applyFont="1" applyBorder="1" applyAlignment="1">
      <alignment horizontal="center" vertical="top" wrapText="1"/>
    </xf>
    <xf numFmtId="49" fontId="106" fillId="0" borderId="4" xfId="0" applyNumberFormat="1" applyFont="1" applyBorder="1" applyAlignment="1">
      <alignment horizontal="center" vertical="center" wrapText="1"/>
    </xf>
    <xf numFmtId="0" fontId="6" fillId="0" borderId="3" xfId="0" applyFont="1" applyBorder="1" applyAlignment="1">
      <alignment horizontal="center"/>
    </xf>
    <xf numFmtId="0" fontId="7" fillId="0" borderId="2" xfId="9" applyFont="1" applyBorder="1" applyAlignment="1" applyProtection="1">
      <alignment horizontal="center" vertical="center" wrapText="1"/>
      <protection locked="0"/>
    </xf>
    <xf numFmtId="0" fontId="7" fillId="0" borderId="2" xfId="6" applyFont="1" applyBorder="1" applyAlignment="1" applyProtection="1">
      <alignment horizontal="center" vertical="top" wrapText="1"/>
      <protection locked="0"/>
    </xf>
    <xf numFmtId="0" fontId="7" fillId="13" borderId="2" xfId="6" applyFont="1" applyFill="1" applyBorder="1" applyAlignment="1">
      <alignment horizontal="left" vertical="center" wrapText="1"/>
    </xf>
    <xf numFmtId="166" fontId="7" fillId="13" borderId="2" xfId="6" applyNumberFormat="1" applyFont="1" applyFill="1" applyBorder="1" applyAlignment="1">
      <alignment horizontal="right" vertical="center" wrapText="1"/>
    </xf>
    <xf numFmtId="0" fontId="7" fillId="13" borderId="2" xfId="6" applyFont="1" applyFill="1" applyBorder="1" applyAlignment="1">
      <alignment horizontal="center" vertical="center" wrapText="1"/>
    </xf>
    <xf numFmtId="3" fontId="7" fillId="8" borderId="2" xfId="6" applyNumberFormat="1" applyFont="1" applyFill="1" applyBorder="1" applyAlignment="1">
      <alignment horizontal="right" vertical="center"/>
    </xf>
    <xf numFmtId="0" fontId="7" fillId="8" borderId="2" xfId="6" applyFont="1" applyFill="1" applyBorder="1" applyAlignment="1">
      <alignment horizontal="center" vertical="center" wrapText="1"/>
    </xf>
    <xf numFmtId="0" fontId="104" fillId="5" borderId="0" xfId="230" applyFont="1" applyFill="1" applyAlignment="1">
      <alignment vertical="top"/>
    </xf>
    <xf numFmtId="0" fontId="105" fillId="5" borderId="1" xfId="230" applyFont="1" applyFill="1" applyBorder="1" applyAlignment="1"/>
    <xf numFmtId="0" fontId="14" fillId="0" borderId="14" xfId="0" applyFont="1" applyBorder="1" applyAlignment="1">
      <alignment horizontal="right"/>
    </xf>
    <xf numFmtId="0" fontId="107" fillId="0" borderId="0" xfId="0" applyFont="1"/>
    <xf numFmtId="0" fontId="107" fillId="0" borderId="1" xfId="0" applyFont="1" applyBorder="1"/>
    <xf numFmtId="0" fontId="109" fillId="0" borderId="2" xfId="0" applyFont="1" applyBorder="1" applyAlignment="1">
      <alignment horizontal="center" vertical="center"/>
    </xf>
    <xf numFmtId="0" fontId="109" fillId="0" borderId="2" xfId="0" applyFont="1" applyBorder="1" applyAlignment="1">
      <alignment horizontal="left" vertical="center"/>
    </xf>
    <xf numFmtId="0" fontId="109" fillId="0" borderId="2" xfId="0" applyFont="1" applyBorder="1" applyAlignment="1">
      <alignment horizontal="left" vertical="center" wrapText="1"/>
    </xf>
    <xf numFmtId="0" fontId="110" fillId="0" borderId="2" xfId="0" applyFont="1" applyBorder="1" applyAlignment="1">
      <alignment horizontal="left" vertical="center"/>
    </xf>
    <xf numFmtId="0" fontId="109" fillId="8" borderId="2" xfId="0" applyFont="1" applyFill="1" applyBorder="1" applyAlignment="1">
      <alignment horizontal="left" vertical="center"/>
    </xf>
    <xf numFmtId="0" fontId="108" fillId="52" borderId="2" xfId="0" applyFont="1" applyFill="1" applyBorder="1" applyAlignment="1">
      <alignment horizontal="center" vertical="center"/>
    </xf>
    <xf numFmtId="0" fontId="108" fillId="52" borderId="2" xfId="0" applyFont="1" applyFill="1" applyBorder="1" applyAlignment="1">
      <alignment horizontal="center" vertical="center" wrapText="1"/>
    </xf>
    <xf numFmtId="0" fontId="109" fillId="8" borderId="2" xfId="0" applyFont="1" applyFill="1" applyBorder="1" applyAlignment="1">
      <alignment horizontal="center" vertical="center"/>
    </xf>
    <xf numFmtId="0" fontId="109" fillId="44" borderId="2" xfId="0" applyFont="1" applyFill="1" applyBorder="1" applyAlignment="1">
      <alignment horizontal="left" vertical="center"/>
    </xf>
    <xf numFmtId="0" fontId="109" fillId="44" borderId="2" xfId="0" applyFont="1" applyFill="1" applyBorder="1" applyAlignment="1">
      <alignment horizontal="center" vertical="center"/>
    </xf>
    <xf numFmtId="0" fontId="109" fillId="44" borderId="2" xfId="0" applyFont="1" applyFill="1" applyBorder="1" applyAlignment="1">
      <alignment horizontal="center" vertical="center" wrapText="1"/>
    </xf>
    <xf numFmtId="0" fontId="110" fillId="44" borderId="2" xfId="0" applyFont="1" applyFill="1" applyBorder="1" applyAlignment="1">
      <alignment horizontal="center" vertical="center" wrapText="1"/>
    </xf>
    <xf numFmtId="0" fontId="111" fillId="44" borderId="2" xfId="0" applyFont="1" applyFill="1" applyBorder="1" applyAlignment="1">
      <alignment horizontal="center" vertical="center"/>
    </xf>
    <xf numFmtId="0" fontId="109" fillId="44" borderId="2" xfId="0" applyFont="1" applyFill="1" applyBorder="1" applyAlignment="1">
      <alignment horizontal="left" vertical="center" wrapText="1"/>
    </xf>
    <xf numFmtId="0" fontId="112" fillId="13" borderId="2" xfId="0" applyFont="1" applyFill="1" applyBorder="1" applyAlignment="1">
      <alignment horizontal="center" vertical="center"/>
    </xf>
    <xf numFmtId="0" fontId="112" fillId="13" borderId="2" xfId="0" applyFont="1" applyFill="1" applyBorder="1" applyAlignment="1">
      <alignment horizontal="left" vertical="center"/>
    </xf>
    <xf numFmtId="0" fontId="112" fillId="13" borderId="2" xfId="0" applyFont="1" applyFill="1" applyBorder="1" applyAlignment="1">
      <alignment horizontal="left" vertical="center" wrapText="1"/>
    </xf>
    <xf numFmtId="0" fontId="109" fillId="13" borderId="2" xfId="0" applyFont="1" applyFill="1" applyBorder="1" applyAlignment="1">
      <alignment horizontal="left" vertical="center" wrapText="1"/>
    </xf>
    <xf numFmtId="0" fontId="80" fillId="13" borderId="2" xfId="0" applyFont="1" applyFill="1" applyBorder="1"/>
    <xf numFmtId="49" fontId="109" fillId="8" borderId="2" xfId="0" applyNumberFormat="1" applyFont="1" applyFill="1" applyBorder="1" applyAlignment="1">
      <alignment horizontal="left" vertical="center"/>
    </xf>
    <xf numFmtId="49" fontId="109" fillId="0" borderId="2" xfId="0" applyNumberFormat="1" applyFont="1" applyBorder="1" applyAlignment="1">
      <alignment horizontal="left" vertical="center"/>
    </xf>
    <xf numFmtId="0" fontId="109" fillId="8" borderId="2" xfId="0" applyFont="1" applyFill="1" applyBorder="1" applyAlignment="1">
      <alignment horizontal="left" vertical="center" wrapText="1"/>
    </xf>
    <xf numFmtId="0" fontId="109" fillId="39" borderId="2" xfId="0" applyFont="1" applyFill="1" applyBorder="1" applyAlignment="1">
      <alignment horizontal="center" vertical="center"/>
    </xf>
    <xf numFmtId="0" fontId="109" fillId="39" borderId="2" xfId="0" applyFont="1" applyFill="1" applyBorder="1" applyAlignment="1">
      <alignment horizontal="left" vertical="center" wrapText="1"/>
    </xf>
    <xf numFmtId="0" fontId="109" fillId="39" borderId="2" xfId="0" applyFont="1" applyFill="1" applyBorder="1" applyAlignment="1">
      <alignment horizontal="left" vertical="center"/>
    </xf>
    <xf numFmtId="49" fontId="109" fillId="39" borderId="2" xfId="0" applyNumberFormat="1" applyFont="1" applyFill="1" applyBorder="1" applyAlignment="1">
      <alignment horizontal="left" vertical="center"/>
    </xf>
    <xf numFmtId="0" fontId="113" fillId="44" borderId="2" xfId="0" applyFont="1" applyFill="1" applyBorder="1" applyAlignment="1">
      <alignment horizontal="left" vertical="center"/>
    </xf>
    <xf numFmtId="0" fontId="110" fillId="0" borderId="2" xfId="0" applyFont="1" applyBorder="1" applyAlignment="1">
      <alignment horizontal="left" vertical="center" wrapText="1"/>
    </xf>
    <xf numFmtId="0" fontId="111" fillId="0" borderId="2" xfId="0" applyFont="1" applyBorder="1" applyAlignment="1">
      <alignment horizontal="left" vertical="center" wrapText="1"/>
    </xf>
    <xf numFmtId="0" fontId="111" fillId="0" borderId="2" xfId="0" applyFont="1" applyBorder="1" applyAlignment="1">
      <alignment horizontal="left" vertical="center"/>
    </xf>
    <xf numFmtId="0" fontId="7" fillId="55" borderId="37" xfId="0" applyFont="1" applyFill="1" applyBorder="1" applyAlignment="1">
      <alignment horizontal="left"/>
    </xf>
    <xf numFmtId="0" fontId="111" fillId="39" borderId="2" xfId="0" applyFont="1" applyFill="1" applyBorder="1" applyAlignment="1">
      <alignment horizontal="left" vertical="center" wrapText="1"/>
    </xf>
    <xf numFmtId="0" fontId="80" fillId="13" borderId="2" xfId="0" applyFont="1" applyFill="1" applyBorder="1" applyAlignment="1">
      <alignment wrapText="1"/>
    </xf>
    <xf numFmtId="0" fontId="112" fillId="13" borderId="2" xfId="0" applyFont="1" applyFill="1" applyBorder="1" applyAlignment="1">
      <alignment horizontal="center"/>
    </xf>
    <xf numFmtId="0" fontId="112" fillId="13" borderId="2" xfId="0" applyFont="1" applyFill="1" applyBorder="1" applyAlignment="1">
      <alignment horizontal="left" wrapText="1"/>
    </xf>
    <xf numFmtId="0" fontId="112" fillId="13" borderId="2" xfId="0" applyFont="1" applyFill="1" applyBorder="1" applyAlignment="1">
      <alignment horizontal="left"/>
    </xf>
    <xf numFmtId="0" fontId="109" fillId="13" borderId="2" xfId="0" applyFont="1" applyFill="1" applyBorder="1" applyAlignment="1">
      <alignment horizontal="left" wrapText="1"/>
    </xf>
    <xf numFmtId="0" fontId="88" fillId="39" borderId="2" xfId="0" applyFont="1" applyFill="1" applyBorder="1" applyAlignment="1">
      <alignment horizontal="left"/>
    </xf>
    <xf numFmtId="49" fontId="109" fillId="54" borderId="2" xfId="0" applyNumberFormat="1" applyFont="1" applyFill="1" applyBorder="1" applyAlignment="1">
      <alignment horizontal="left" vertical="center"/>
    </xf>
    <xf numFmtId="0" fontId="80" fillId="53" borderId="0" xfId="0" applyFont="1" applyFill="1"/>
    <xf numFmtId="0" fontId="80" fillId="42" borderId="0" xfId="0" applyFont="1" applyFill="1"/>
    <xf numFmtId="0" fontId="80" fillId="48" borderId="0" xfId="0" applyFont="1" applyFill="1"/>
    <xf numFmtId="0" fontId="80" fillId="40" borderId="0" xfId="0" applyFont="1" applyFill="1"/>
    <xf numFmtId="0" fontId="80" fillId="49" borderId="0" xfId="0" applyFont="1" applyFill="1"/>
    <xf numFmtId="0" fontId="80" fillId="38" borderId="0" xfId="0" applyFont="1" applyFill="1"/>
    <xf numFmtId="0" fontId="80" fillId="38" borderId="1" xfId="0" applyFont="1" applyFill="1" applyBorder="1"/>
    <xf numFmtId="0" fontId="80" fillId="38" borderId="1" xfId="0" applyFont="1" applyFill="1" applyBorder="1" applyAlignment="1">
      <alignment wrapText="1"/>
    </xf>
    <xf numFmtId="0" fontId="80" fillId="41" borderId="0" xfId="0" applyFont="1" applyFill="1"/>
    <xf numFmtId="0" fontId="80" fillId="59" borderId="0" xfId="0" applyFont="1" applyFill="1"/>
    <xf numFmtId="0" fontId="80" fillId="58" borderId="0" xfId="0" applyFont="1" applyFill="1"/>
    <xf numFmtId="0" fontId="114" fillId="58" borderId="0" xfId="0" applyFont="1" applyFill="1"/>
    <xf numFmtId="0" fontId="115" fillId="49" borderId="0" xfId="0" applyFont="1" applyFill="1"/>
    <xf numFmtId="0" fontId="114" fillId="49" borderId="0" xfId="0" applyFont="1" applyFill="1"/>
    <xf numFmtId="0" fontId="6" fillId="51" borderId="2" xfId="0" applyFont="1" applyFill="1" applyBorder="1" applyAlignment="1">
      <alignment horizontal="center" vertical="center" wrapText="1"/>
    </xf>
    <xf numFmtId="0" fontId="116" fillId="0" borderId="0" xfId="0" applyFont="1"/>
    <xf numFmtId="0" fontId="3" fillId="54" borderId="0" xfId="0" applyFont="1" applyFill="1"/>
    <xf numFmtId="0" fontId="0" fillId="60" borderId="0" xfId="0" applyFill="1"/>
    <xf numFmtId="49" fontId="117" fillId="54" borderId="2" xfId="0" applyNumberFormat="1" applyFont="1" applyFill="1" applyBorder="1" applyAlignment="1">
      <alignment horizontal="left" vertical="center"/>
    </xf>
    <xf numFmtId="0" fontId="118" fillId="54" borderId="0" xfId="0" applyFont="1" applyFill="1" applyAlignment="1">
      <alignment vertical="center"/>
    </xf>
    <xf numFmtId="0" fontId="7" fillId="4" borderId="2" xfId="0" applyFont="1" applyFill="1" applyBorder="1" applyAlignment="1">
      <alignment horizontal="left"/>
    </xf>
    <xf numFmtId="0" fontId="7" fillId="4" borderId="2" xfId="0" applyFont="1" applyFill="1" applyBorder="1"/>
    <xf numFmtId="0" fontId="7" fillId="4" borderId="0" xfId="0" applyFont="1" applyFill="1"/>
    <xf numFmtId="0" fontId="119" fillId="42" borderId="0" xfId="0" applyFont="1" applyFill="1"/>
    <xf numFmtId="0" fontId="119" fillId="49" borderId="0" xfId="0" applyFont="1" applyFill="1"/>
    <xf numFmtId="0" fontId="7" fillId="4" borderId="2" xfId="0" applyFont="1" applyFill="1" applyBorder="1" applyAlignment="1">
      <alignment horizontal="center"/>
    </xf>
    <xf numFmtId="0" fontId="119" fillId="48" borderId="0" xfId="0" applyFont="1" applyFill="1"/>
    <xf numFmtId="0" fontId="119" fillId="38" borderId="1" xfId="0" applyFont="1" applyFill="1" applyBorder="1"/>
    <xf numFmtId="0" fontId="119" fillId="38" borderId="1" xfId="0" applyFont="1" applyFill="1" applyBorder="1" applyAlignment="1">
      <alignment wrapText="1"/>
    </xf>
    <xf numFmtId="0" fontId="119" fillId="41" borderId="0" xfId="0" applyFont="1" applyFill="1"/>
    <xf numFmtId="0" fontId="119" fillId="59" borderId="0" xfId="0" applyFont="1" applyFill="1"/>
    <xf numFmtId="0" fontId="119" fillId="0" borderId="0" xfId="0" applyFont="1"/>
    <xf numFmtId="0" fontId="120" fillId="49" borderId="0" xfId="0" applyFont="1" applyFill="1"/>
    <xf numFmtId="0" fontId="80" fillId="48" borderId="0" xfId="0" applyFont="1" applyFill="1" applyAlignment="1">
      <alignment horizontal="left"/>
    </xf>
    <xf numFmtId="0" fontId="80" fillId="42" borderId="0" xfId="0" applyFont="1" applyFill="1" applyAlignment="1">
      <alignment horizontal="left"/>
    </xf>
    <xf numFmtId="0" fontId="80" fillId="42" borderId="0" xfId="0" applyFont="1" applyFill="1" applyAlignment="1">
      <alignment wrapText="1"/>
    </xf>
    <xf numFmtId="0" fontId="80" fillId="61" borderId="0" xfId="0" applyFont="1" applyFill="1"/>
    <xf numFmtId="0" fontId="119" fillId="61" borderId="0" xfId="0" applyFont="1" applyFill="1"/>
    <xf numFmtId="49" fontId="109" fillId="39" borderId="1" xfId="0" applyNumberFormat="1" applyFont="1" applyFill="1" applyBorder="1" applyAlignment="1">
      <alignment horizontal="left" vertical="center"/>
    </xf>
    <xf numFmtId="0" fontId="119" fillId="0" borderId="1" xfId="0" applyFont="1" applyBorder="1"/>
    <xf numFmtId="0" fontId="80" fillId="0" borderId="1" xfId="0" applyFont="1" applyBorder="1"/>
    <xf numFmtId="0" fontId="80" fillId="38" borderId="0" xfId="0" applyFont="1" applyFill="1" applyAlignment="1">
      <alignment horizontal="left"/>
    </xf>
    <xf numFmtId="0" fontId="80" fillId="49" borderId="0" xfId="0" applyFont="1" applyFill="1" applyAlignment="1">
      <alignment horizontal="left"/>
    </xf>
    <xf numFmtId="0" fontId="80" fillId="61" borderId="0" xfId="0" applyFont="1" applyFill="1" applyAlignment="1">
      <alignment horizontal="left"/>
    </xf>
    <xf numFmtId="0" fontId="80" fillId="40" borderId="0" xfId="0" applyFont="1" applyFill="1" applyAlignment="1">
      <alignment horizontal="left"/>
    </xf>
    <xf numFmtId="0" fontId="80" fillId="41" borderId="0" xfId="0" applyFont="1" applyFill="1" applyAlignment="1">
      <alignment horizontal="left"/>
    </xf>
    <xf numFmtId="3" fontId="98" fillId="0" borderId="0" xfId="0" applyNumberFormat="1" applyFont="1" applyAlignment="1">
      <alignment horizontal="right"/>
    </xf>
    <xf numFmtId="3" fontId="18" fillId="0" borderId="2" xfId="0" applyNumberFormat="1" applyFont="1" applyBorder="1" applyAlignment="1" applyProtection="1">
      <alignment wrapText="1"/>
      <protection locked="0"/>
    </xf>
    <xf numFmtId="0" fontId="37" fillId="0" borderId="2" xfId="0" applyFont="1" applyBorder="1" applyAlignment="1">
      <alignment wrapText="1"/>
    </xf>
    <xf numFmtId="0" fontId="37" fillId="7" borderId="2" xfId="0" applyFont="1" applyFill="1" applyBorder="1" applyAlignment="1">
      <alignment wrapText="1"/>
    </xf>
    <xf numFmtId="0" fontId="37" fillId="7" borderId="2" xfId="0" applyFont="1" applyFill="1" applyBorder="1"/>
    <xf numFmtId="0" fontId="37" fillId="8" borderId="6" xfId="6" applyFont="1" applyFill="1" applyBorder="1" applyAlignment="1">
      <alignment horizontal="left" vertical="center"/>
    </xf>
    <xf numFmtId="0" fontId="37" fillId="8" borderId="9" xfId="6" applyFont="1" applyFill="1" applyBorder="1" applyAlignment="1">
      <alignment horizontal="left" vertical="center"/>
    </xf>
    <xf numFmtId="0" fontId="37" fillId="8" borderId="4" xfId="6" applyFont="1" applyFill="1" applyBorder="1" applyAlignment="1">
      <alignment horizontal="left" vertical="center"/>
    </xf>
    <xf numFmtId="168" fontId="7" fillId="7" borderId="2" xfId="0" applyNumberFormat="1" applyFont="1" applyFill="1" applyBorder="1" applyAlignment="1">
      <alignment horizontal="center" vertical="center"/>
    </xf>
    <xf numFmtId="0" fontId="95" fillId="57" borderId="1" xfId="6" applyFont="1" applyFill="1" applyAlignment="1">
      <alignment horizontal="left" wrapText="1"/>
    </xf>
    <xf numFmtId="0" fontId="122" fillId="0" borderId="2" xfId="6" applyFont="1" applyBorder="1" applyAlignment="1">
      <alignment horizontal="center"/>
    </xf>
    <xf numFmtId="0" fontId="7" fillId="0" borderId="1" xfId="6" applyFont="1" applyAlignment="1">
      <alignment vertical="center" wrapText="1"/>
    </xf>
    <xf numFmtId="0" fontId="19" fillId="7" borderId="6" xfId="6" applyFont="1" applyFill="1" applyBorder="1" applyAlignment="1">
      <alignment horizontal="left" vertical="center" wrapText="1"/>
    </xf>
    <xf numFmtId="168" fontId="7" fillId="0" borderId="1" xfId="15" applyNumberFormat="1" applyFont="1" applyAlignment="1">
      <alignment horizontal="right" vertical="top" wrapText="1"/>
    </xf>
    <xf numFmtId="0" fontId="28" fillId="0" borderId="2" xfId="15" applyFont="1" applyBorder="1" applyAlignment="1">
      <alignment horizontal="left" wrapText="1"/>
    </xf>
    <xf numFmtId="0" fontId="90" fillId="0" borderId="2" xfId="0" applyFont="1" applyBorder="1" applyAlignment="1">
      <alignment horizontal="center" vertical="center" wrapText="1"/>
    </xf>
    <xf numFmtId="0" fontId="7" fillId="62" borderId="2" xfId="0" applyFont="1" applyFill="1" applyBorder="1" applyAlignment="1">
      <alignment horizontal="left"/>
    </xf>
    <xf numFmtId="168" fontId="18" fillId="62" borderId="2" xfId="0" applyNumberFormat="1" applyFont="1" applyFill="1" applyBorder="1" applyAlignment="1">
      <alignment horizontal="right" wrapText="1"/>
    </xf>
    <xf numFmtId="0" fontId="7" fillId="62" borderId="2" xfId="0" applyFont="1" applyFill="1" applyBorder="1" applyAlignment="1">
      <alignment horizontal="left" wrapText="1"/>
    </xf>
    <xf numFmtId="0" fontId="28" fillId="0" borderId="15" xfId="0" applyFont="1" applyBorder="1" applyAlignment="1">
      <alignment horizontal="center" vertical="center" wrapText="1"/>
    </xf>
    <xf numFmtId="168" fontId="6" fillId="8" borderId="2" xfId="0" applyNumberFormat="1" applyFont="1" applyFill="1" applyBorder="1" applyAlignment="1">
      <alignment horizontal="right" wrapText="1"/>
    </xf>
    <xf numFmtId="0" fontId="79" fillId="7" borderId="36" xfId="0" applyFont="1" applyFill="1" applyBorder="1" applyAlignment="1">
      <alignment horizontal="left"/>
    </xf>
    <xf numFmtId="0" fontId="79" fillId="7" borderId="35" xfId="0" applyFont="1" applyFill="1" applyBorder="1"/>
    <xf numFmtId="0" fontId="79" fillId="7" borderId="39" xfId="0" applyFont="1" applyFill="1" applyBorder="1" applyAlignment="1">
      <alignment horizontal="left"/>
    </xf>
    <xf numFmtId="0" fontId="79" fillId="7" borderId="37" xfId="0" applyFont="1" applyFill="1" applyBorder="1" applyAlignment="1">
      <alignment horizontal="left"/>
    </xf>
    <xf numFmtId="0" fontId="123" fillId="7" borderId="2" xfId="0" applyFont="1" applyFill="1" applyBorder="1"/>
    <xf numFmtId="0" fontId="105" fillId="0" borderId="0" xfId="0" applyFont="1"/>
    <xf numFmtId="0" fontId="124" fillId="40" borderId="0" xfId="0" applyFont="1" applyFill="1"/>
    <xf numFmtId="0" fontId="124" fillId="42" borderId="0" xfId="0" applyFont="1" applyFill="1"/>
    <xf numFmtId="0" fontId="124" fillId="48" borderId="0" xfId="0" applyFont="1" applyFill="1"/>
    <xf numFmtId="0" fontId="124" fillId="49" borderId="0" xfId="0" applyFont="1" applyFill="1"/>
    <xf numFmtId="0" fontId="124" fillId="38" borderId="1" xfId="0" applyFont="1" applyFill="1" applyBorder="1"/>
    <xf numFmtId="0" fontId="124" fillId="38" borderId="1" xfId="0" applyFont="1" applyFill="1" applyBorder="1" applyAlignment="1">
      <alignment wrapText="1"/>
    </xf>
    <xf numFmtId="0" fontId="124" fillId="41" borderId="0" xfId="0" applyFont="1" applyFill="1"/>
    <xf numFmtId="0" fontId="124" fillId="59" borderId="0" xfId="0" applyFont="1" applyFill="1"/>
    <xf numFmtId="0" fontId="7" fillId="0" borderId="26" xfId="0" applyFont="1" applyBorder="1" applyAlignment="1">
      <alignment horizontal="left" vertical="center"/>
    </xf>
    <xf numFmtId="0" fontId="7" fillId="0" borderId="26" xfId="0" applyFont="1" applyBorder="1" applyAlignment="1">
      <alignment wrapText="1"/>
    </xf>
    <xf numFmtId="168" fontId="6" fillId="7" borderId="26" xfId="0" applyNumberFormat="1" applyFont="1" applyFill="1" applyBorder="1" applyAlignment="1">
      <alignment horizontal="right" wrapText="1"/>
    </xf>
    <xf numFmtId="0" fontId="15" fillId="51" borderId="2" xfId="0" applyFont="1" applyFill="1" applyBorder="1" applyAlignment="1">
      <alignment horizontal="center" vertical="center" wrapText="1"/>
    </xf>
    <xf numFmtId="0" fontId="125" fillId="42" borderId="0" xfId="0" applyFont="1" applyFill="1"/>
    <xf numFmtId="0" fontId="125" fillId="48" borderId="0" xfId="0" applyFont="1" applyFill="1"/>
    <xf numFmtId="0" fontId="80" fillId="48" borderId="0" xfId="0" quotePrefix="1" applyFont="1" applyFill="1"/>
    <xf numFmtId="0" fontId="15" fillId="51" borderId="2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0" fillId="0" borderId="26" xfId="0" applyBorder="1"/>
    <xf numFmtId="0" fontId="125" fillId="38" borderId="1" xfId="0" applyFont="1" applyFill="1" applyBorder="1"/>
    <xf numFmtId="0" fontId="125" fillId="49" borderId="0" xfId="0" applyFont="1" applyFill="1"/>
    <xf numFmtId="0" fontId="125" fillId="48" borderId="0" xfId="0" applyFont="1" applyFill="1" applyAlignment="1">
      <alignment horizontal="left"/>
    </xf>
    <xf numFmtId="0" fontId="125" fillId="61" borderId="0" xfId="0" applyFont="1" applyFill="1"/>
    <xf numFmtId="0" fontId="125" fillId="40" borderId="0" xfId="0" applyFont="1" applyFill="1"/>
    <xf numFmtId="0" fontId="125" fillId="41" borderId="0" xfId="0" applyFont="1" applyFill="1"/>
    <xf numFmtId="0" fontId="119" fillId="38" borderId="0" xfId="0" applyFont="1" applyFill="1"/>
    <xf numFmtId="0" fontId="119" fillId="48" borderId="0" xfId="0" applyFont="1" applyFill="1" applyAlignment="1">
      <alignment horizontal="left"/>
    </xf>
    <xf numFmtId="0" fontId="119" fillId="40" borderId="0" xfId="0" applyFont="1" applyFill="1"/>
    <xf numFmtId="0" fontId="126" fillId="58" borderId="0" xfId="0" applyFont="1" applyFill="1"/>
    <xf numFmtId="0" fontId="127" fillId="58" borderId="0" xfId="0" applyFont="1" applyFill="1"/>
    <xf numFmtId="0" fontId="0" fillId="8" borderId="26" xfId="0" applyFill="1" applyBorder="1"/>
    <xf numFmtId="0" fontId="128" fillId="42" borderId="0" xfId="0" applyFont="1" applyFill="1"/>
    <xf numFmtId="0" fontId="128" fillId="48" borderId="0" xfId="0" applyFont="1" applyFill="1"/>
    <xf numFmtId="0" fontId="0" fillId="8" borderId="0" xfId="0" applyFill="1"/>
    <xf numFmtId="0" fontId="38" fillId="51" borderId="2" xfId="0" applyFont="1" applyFill="1" applyBorder="1" applyAlignment="1">
      <alignment horizontal="center" vertical="center" wrapText="1"/>
    </xf>
    <xf numFmtId="0" fontId="5" fillId="8" borderId="26" xfId="0" applyFont="1" applyFill="1" applyBorder="1"/>
    <xf numFmtId="0" fontId="5" fillId="0" borderId="26" xfId="0" applyFont="1" applyBorder="1"/>
    <xf numFmtId="0" fontId="28" fillId="0" borderId="26" xfId="15" applyFont="1" applyBorder="1" applyAlignment="1">
      <alignment wrapText="1"/>
    </xf>
    <xf numFmtId="168" fontId="7" fillId="0" borderId="26" xfId="15" applyNumberFormat="1" applyFont="1" applyBorder="1" applyAlignment="1">
      <alignment horizontal="right"/>
    </xf>
    <xf numFmtId="0" fontId="28" fillId="0" borderId="26" xfId="0" applyFont="1" applyBorder="1" applyAlignment="1">
      <alignment horizontal="left" wrapText="1"/>
    </xf>
    <xf numFmtId="3" fontId="8" fillId="0" borderId="2" xfId="11" applyNumberFormat="1" applyFont="1" applyBorder="1" applyAlignment="1">
      <alignment horizontal="right"/>
    </xf>
    <xf numFmtId="3" fontId="87" fillId="7" borderId="2" xfId="11" applyNumberFormat="1" applyFont="1" applyFill="1" applyBorder="1" applyAlignment="1">
      <alignment horizontal="center"/>
    </xf>
    <xf numFmtId="3" fontId="87" fillId="7" borderId="4" xfId="11" applyNumberFormat="1" applyFont="1" applyFill="1" applyBorder="1" applyAlignment="1">
      <alignment horizontal="center"/>
    </xf>
    <xf numFmtId="0" fontId="14" fillId="0" borderId="14" xfId="15" applyFont="1" applyBorder="1" applyAlignment="1">
      <alignment horizontal="right" vertical="center"/>
    </xf>
    <xf numFmtId="0" fontId="7" fillId="0" borderId="1" xfId="3" applyFont="1" applyAlignment="1">
      <alignment horizontal="right"/>
    </xf>
    <xf numFmtId="0" fontId="7" fillId="8" borderId="2" xfId="15" applyFont="1" applyFill="1" applyBorder="1" applyAlignment="1">
      <alignment horizontal="left"/>
    </xf>
    <xf numFmtId="166" fontId="7" fillId="0" borderId="2" xfId="0" applyNumberFormat="1" applyFont="1" applyBorder="1" applyAlignment="1" applyProtection="1">
      <alignment horizontal="right" vertical="top" wrapText="1"/>
      <protection locked="0"/>
    </xf>
    <xf numFmtId="164" fontId="19" fillId="0" borderId="2" xfId="0" applyNumberFormat="1" applyFont="1" applyBorder="1" applyAlignment="1" applyProtection="1">
      <alignment horizontal="right" vertical="top" wrapText="1"/>
      <protection locked="0"/>
    </xf>
    <xf numFmtId="164" fontId="7" fillId="0" borderId="2" xfId="0" applyNumberFormat="1" applyFont="1" applyBorder="1" applyAlignment="1" applyProtection="1">
      <alignment horizontal="right" vertical="top" wrapText="1"/>
      <protection locked="0"/>
    </xf>
    <xf numFmtId="166" fontId="6" fillId="0" borderId="2" xfId="0" applyNumberFormat="1" applyFont="1" applyBorder="1" applyAlignment="1" applyProtection="1">
      <alignment horizontal="right" vertical="top" wrapText="1"/>
      <protection locked="0"/>
    </xf>
    <xf numFmtId="10" fontId="40" fillId="0" borderId="2" xfId="0" applyNumberFormat="1" applyFont="1" applyBorder="1" applyAlignment="1" applyProtection="1">
      <alignment vertical="top"/>
      <protection locked="0"/>
    </xf>
    <xf numFmtId="10" fontId="7" fillId="0" borderId="2" xfId="7" applyNumberFormat="1" applyFont="1" applyFill="1" applyBorder="1" applyAlignment="1" applyProtection="1">
      <alignment vertical="top"/>
      <protection locked="0"/>
    </xf>
    <xf numFmtId="10" fontId="41" fillId="0" borderId="2" xfId="0" applyNumberFormat="1" applyFont="1" applyBorder="1" applyProtection="1">
      <protection locked="0"/>
    </xf>
    <xf numFmtId="10" fontId="6" fillId="0" borderId="2" xfId="7" applyNumberFormat="1" applyFont="1" applyFill="1" applyBorder="1" applyAlignment="1" applyProtection="1">
      <alignment vertical="top"/>
      <protection locked="0"/>
    </xf>
    <xf numFmtId="0" fontId="7" fillId="5" borderId="1" xfId="6" applyFont="1" applyFill="1"/>
    <xf numFmtId="0" fontId="7" fillId="5" borderId="1" xfId="6" applyFont="1" applyFill="1" applyAlignment="1">
      <alignment horizontal="center"/>
    </xf>
    <xf numFmtId="0" fontId="7" fillId="5" borderId="1" xfId="6" applyFont="1" applyFill="1" applyAlignment="1">
      <alignment wrapText="1"/>
    </xf>
    <xf numFmtId="3" fontId="7" fillId="5" borderId="1" xfId="6" applyNumberFormat="1" applyFont="1" applyFill="1" applyAlignment="1">
      <alignment horizontal="right" vertical="center"/>
    </xf>
    <xf numFmtId="0" fontId="7" fillId="5" borderId="1" xfId="6" applyFont="1" applyFill="1" applyAlignment="1">
      <alignment vertical="center"/>
    </xf>
    <xf numFmtId="3" fontId="7" fillId="0" borderId="2" xfId="6" applyNumberFormat="1" applyFont="1" applyBorder="1" applyAlignment="1">
      <alignment horizontal="right" vertical="center"/>
    </xf>
    <xf numFmtId="166" fontId="6" fillId="8" borderId="2" xfId="6" applyNumberFormat="1" applyFont="1" applyFill="1" applyBorder="1" applyAlignment="1">
      <alignment horizontal="right" vertical="center" wrapText="1"/>
    </xf>
    <xf numFmtId="0" fontId="6" fillId="8" borderId="2" xfId="6" applyFont="1" applyFill="1" applyBorder="1" applyAlignment="1">
      <alignment horizontal="center" vertical="center" wrapText="1"/>
    </xf>
    <xf numFmtId="0" fontId="7" fillId="8" borderId="2" xfId="6" applyFont="1" applyFill="1" applyBorder="1" applyAlignment="1">
      <alignment horizontal="left" vertical="center"/>
    </xf>
    <xf numFmtId="0" fontId="7" fillId="8" borderId="2" xfId="6" applyFont="1" applyFill="1" applyBorder="1" applyAlignment="1">
      <alignment horizontal="center" vertical="center"/>
    </xf>
    <xf numFmtId="10" fontId="7" fillId="0" borderId="2" xfId="8" applyNumberFormat="1" applyFont="1" applyFill="1" applyBorder="1" applyAlignment="1">
      <alignment horizontal="right" vertical="center" wrapText="1"/>
    </xf>
    <xf numFmtId="3" fontId="7" fillId="0" borderId="2" xfId="15" applyNumberFormat="1" applyFont="1" applyBorder="1" applyAlignment="1">
      <alignment horizontal="right"/>
    </xf>
    <xf numFmtId="10" fontId="7" fillId="0" borderId="2" xfId="15" applyNumberFormat="1" applyFont="1" applyBorder="1" applyAlignment="1">
      <alignment horizontal="right"/>
    </xf>
    <xf numFmtId="168" fontId="7" fillId="0" borderId="2" xfId="15" applyNumberFormat="1" applyFont="1" applyBorder="1" applyAlignment="1" applyProtection="1">
      <alignment horizontal="right" wrapText="1"/>
      <protection locked="0"/>
    </xf>
    <xf numFmtId="0" fontId="7" fillId="5" borderId="1" xfId="15" applyFont="1" applyFill="1"/>
    <xf numFmtId="0" fontId="7" fillId="5" borderId="0" xfId="0" applyFont="1" applyFill="1"/>
    <xf numFmtId="14" fontId="6" fillId="0" borderId="2" xfId="0" applyNumberFormat="1" applyFont="1" applyBorder="1" applyAlignment="1">
      <alignment horizontal="right" vertical="top"/>
    </xf>
    <xf numFmtId="3" fontId="7" fillId="0" borderId="2" xfId="0" applyNumberFormat="1" applyFont="1" applyBorder="1" applyAlignment="1">
      <alignment horizontal="right"/>
    </xf>
    <xf numFmtId="168" fontId="36" fillId="0" borderId="2" xfId="0" applyNumberFormat="1" applyFont="1" applyBorder="1" applyAlignment="1">
      <alignment horizontal="right" wrapText="1"/>
    </xf>
    <xf numFmtId="168" fontId="37" fillId="0" borderId="2" xfId="0" applyNumberFormat="1" applyFont="1" applyBorder="1" applyAlignment="1">
      <alignment horizontal="right" wrapText="1"/>
    </xf>
    <xf numFmtId="168" fontId="7" fillId="0" borderId="26" xfId="0" applyNumberFormat="1" applyFont="1" applyBorder="1" applyAlignment="1">
      <alignment horizontal="right" wrapText="1"/>
    </xf>
    <xf numFmtId="168" fontId="6" fillId="0" borderId="2" xfId="0" quotePrefix="1" applyNumberFormat="1" applyFont="1" applyBorder="1" applyAlignment="1">
      <alignment horizontal="right" wrapText="1"/>
    </xf>
    <xf numFmtId="168" fontId="18" fillId="0" borderId="2" xfId="0" applyNumberFormat="1" applyFont="1" applyBorder="1" applyAlignment="1">
      <alignment horizontal="right"/>
    </xf>
    <xf numFmtId="0" fontId="14" fillId="5" borderId="0" xfId="0" applyFont="1" applyFill="1" applyAlignment="1">
      <alignment vertical="top"/>
    </xf>
    <xf numFmtId="9" fontId="8" fillId="0" borderId="2" xfId="0" applyNumberFormat="1" applyFont="1" applyBorder="1" applyAlignment="1" applyProtection="1">
      <alignment horizontal="right"/>
      <protection locked="0"/>
    </xf>
    <xf numFmtId="0" fontId="14" fillId="5" borderId="0" xfId="0" applyFont="1" applyFill="1" applyAlignment="1">
      <alignment vertical="top" wrapText="1"/>
    </xf>
    <xf numFmtId="0" fontId="0" fillId="5" borderId="0" xfId="0" applyFill="1"/>
    <xf numFmtId="0" fontId="7" fillId="5" borderId="1" xfId="6" applyFont="1" applyFill="1" applyProtection="1">
      <protection locked="0"/>
    </xf>
    <xf numFmtId="3" fontId="7" fillId="0" borderId="2" xfId="6" applyNumberFormat="1" applyFont="1" applyBorder="1" applyProtection="1">
      <protection locked="0"/>
    </xf>
    <xf numFmtId="168" fontId="23" fillId="0" borderId="2" xfId="0" applyNumberFormat="1" applyFont="1" applyBorder="1" applyAlignment="1">
      <alignment horizontal="right" wrapText="1"/>
    </xf>
    <xf numFmtId="168" fontId="33" fillId="0" borderId="2" xfId="0" applyNumberFormat="1" applyFont="1" applyBorder="1" applyAlignment="1">
      <alignment horizontal="right" wrapText="1"/>
    </xf>
    <xf numFmtId="168" fontId="7" fillId="0" borderId="2" xfId="0" applyNumberFormat="1" applyFont="1" applyBorder="1" applyAlignment="1">
      <alignment horizontal="right" vertical="top" wrapText="1"/>
    </xf>
    <xf numFmtId="0" fontId="23" fillId="5" borderId="0" xfId="0" applyFont="1" applyFill="1"/>
    <xf numFmtId="3" fontId="17" fillId="0" borderId="2" xfId="0" applyNumberFormat="1" applyFont="1" applyBorder="1"/>
    <xf numFmtId="0" fontId="79" fillId="5" borderId="0" xfId="0" applyFont="1" applyFill="1"/>
    <xf numFmtId="168" fontId="27" fillId="0" borderId="2" xfId="0" applyNumberFormat="1" applyFont="1" applyBorder="1" applyAlignment="1">
      <alignment wrapText="1"/>
    </xf>
    <xf numFmtId="166" fontId="7" fillId="0" borderId="2" xfId="0" applyNumberFormat="1" applyFont="1" applyBorder="1" applyAlignment="1" applyProtection="1">
      <alignment horizontal="right" wrapText="1"/>
      <protection locked="0"/>
    </xf>
    <xf numFmtId="166" fontId="6" fillId="0" borderId="2" xfId="0" applyNumberFormat="1" applyFont="1" applyBorder="1" applyAlignment="1" applyProtection="1">
      <alignment horizontal="right" wrapText="1"/>
      <protection locked="0"/>
    </xf>
    <xf numFmtId="0" fontId="7" fillId="5" borderId="0" xfId="0" applyFont="1" applyFill="1" applyAlignment="1">
      <alignment horizontal="center"/>
    </xf>
    <xf numFmtId="0" fontId="17" fillId="5" borderId="1" xfId="222" applyFont="1" applyFill="1"/>
    <xf numFmtId="166" fontId="7" fillId="0" borderId="2" xfId="0" applyNumberFormat="1" applyFont="1" applyBorder="1" applyAlignment="1" applyProtection="1">
      <alignment horizontal="right"/>
      <protection locked="0"/>
    </xf>
    <xf numFmtId="166" fontId="7" fillId="0" borderId="2" xfId="0" applyNumberFormat="1" applyFont="1" applyBorder="1" applyAlignment="1">
      <alignment horizontal="right" wrapText="1"/>
    </xf>
    <xf numFmtId="166" fontId="6" fillId="0" borderId="2" xfId="0" applyNumberFormat="1" applyFont="1" applyBorder="1" applyAlignment="1">
      <alignment horizontal="right" wrapText="1"/>
    </xf>
    <xf numFmtId="3" fontId="11" fillId="0" borderId="0" xfId="0" applyNumberFormat="1" applyFont="1"/>
    <xf numFmtId="0" fontId="7" fillId="5" borderId="1" xfId="3" applyFont="1" applyFill="1"/>
    <xf numFmtId="0" fontId="105" fillId="5" borderId="1" xfId="3" applyFont="1" applyFill="1" applyAlignment="1">
      <alignment horizontal="left"/>
    </xf>
    <xf numFmtId="0" fontId="7" fillId="5" borderId="1" xfId="3" applyFont="1" applyFill="1" applyAlignment="1">
      <alignment horizontal="left"/>
    </xf>
    <xf numFmtId="3" fontId="7" fillId="5" borderId="1" xfId="3" applyNumberFormat="1" applyFont="1" applyFill="1" applyAlignment="1">
      <alignment horizontal="left"/>
    </xf>
    <xf numFmtId="168" fontId="6" fillId="0" borderId="7" xfId="0" applyNumberFormat="1" applyFont="1" applyBorder="1" applyAlignment="1">
      <alignment horizontal="right" wrapText="1"/>
    </xf>
    <xf numFmtId="168" fontId="6" fillId="0" borderId="2" xfId="0" applyNumberFormat="1" applyFont="1" applyBorder="1" applyAlignment="1" applyProtection="1">
      <alignment horizontal="right" wrapText="1"/>
      <protection locked="0"/>
    </xf>
    <xf numFmtId="168" fontId="6" fillId="0" borderId="2" xfId="0" applyNumberFormat="1" applyFont="1" applyBorder="1" applyAlignment="1" applyProtection="1">
      <alignment horizontal="right" vertical="center" wrapText="1"/>
      <protection locked="0"/>
    </xf>
    <xf numFmtId="10" fontId="7" fillId="0" borderId="2" xfId="0" applyNumberFormat="1" applyFont="1" applyBorder="1" applyAlignment="1" applyProtection="1">
      <alignment horizontal="right" vertical="center" wrapText="1"/>
      <protection locked="0"/>
    </xf>
    <xf numFmtId="168" fontId="8" fillId="0" borderId="2" xfId="0" applyNumberFormat="1" applyFont="1" applyBorder="1" applyAlignment="1" applyProtection="1">
      <alignment horizontal="right" wrapText="1"/>
      <protection locked="0"/>
    </xf>
    <xf numFmtId="10" fontId="8" fillId="0" borderId="2" xfId="0" applyNumberFormat="1" applyFont="1" applyBorder="1" applyAlignment="1" applyProtection="1">
      <alignment horizontal="right" wrapText="1"/>
      <protection locked="0"/>
    </xf>
    <xf numFmtId="0" fontId="7" fillId="0" borderId="3" xfId="0" applyFont="1" applyBorder="1" applyAlignment="1">
      <alignment horizontal="left" wrapText="1"/>
    </xf>
    <xf numFmtId="168" fontId="7" fillId="0" borderId="4" xfId="0" applyNumberFormat="1" applyFont="1" applyBorder="1" applyAlignment="1">
      <alignment horizontal="right" wrapText="1"/>
    </xf>
    <xf numFmtId="168" fontId="7" fillId="0" borderId="5" xfId="0" applyNumberFormat="1" applyFont="1" applyBorder="1" applyAlignment="1">
      <alignment horizontal="right" wrapText="1"/>
    </xf>
    <xf numFmtId="10" fontId="7" fillId="0" borderId="5" xfId="0" applyNumberFormat="1" applyFont="1" applyBorder="1" applyAlignment="1">
      <alignment horizontal="right" wrapText="1"/>
    </xf>
    <xf numFmtId="0" fontId="7" fillId="0" borderId="4" xfId="0" applyFont="1" applyBorder="1" applyAlignment="1">
      <alignment horizontal="right" wrapText="1"/>
    </xf>
    <xf numFmtId="168" fontId="7" fillId="50" borderId="2" xfId="15" applyNumberFormat="1" applyFont="1" applyFill="1" applyBorder="1" applyAlignment="1">
      <alignment horizontal="right" wrapText="1"/>
    </xf>
    <xf numFmtId="0" fontId="7" fillId="5" borderId="1" xfId="11" applyFont="1" applyFill="1"/>
    <xf numFmtId="0" fontId="7" fillId="0" borderId="3" xfId="0" applyFont="1" applyBorder="1" applyAlignment="1">
      <alignment horizontal="center"/>
    </xf>
    <xf numFmtId="0" fontId="7" fillId="0" borderId="7" xfId="0" applyFont="1" applyBorder="1" applyAlignment="1">
      <alignment horizontal="center"/>
    </xf>
    <xf numFmtId="0" fontId="7" fillId="0" borderId="3" xfId="0" applyFont="1" applyBorder="1" applyAlignment="1">
      <alignment horizontal="left"/>
    </xf>
    <xf numFmtId="0" fontId="7" fillId="0" borderId="10" xfId="0" applyFont="1" applyBorder="1" applyAlignment="1">
      <alignment horizontal="left" vertical="center"/>
    </xf>
    <xf numFmtId="0" fontId="7" fillId="0" borderId="11" xfId="0" applyFont="1" applyBorder="1" applyAlignment="1">
      <alignment horizontal="left" vertical="top"/>
    </xf>
    <xf numFmtId="166" fontId="7" fillId="0" borderId="2" xfId="11" applyNumberFormat="1" applyFont="1" applyBorder="1" applyAlignment="1">
      <alignment horizontal="right" wrapText="1"/>
    </xf>
    <xf numFmtId="166" fontId="18" fillId="0" borderId="2" xfId="11" applyNumberFormat="1" applyFont="1" applyBorder="1" applyAlignment="1">
      <alignment horizontal="right" wrapText="1"/>
    </xf>
    <xf numFmtId="0" fontId="96" fillId="57" borderId="1" xfId="6" applyFont="1" applyFill="1" applyAlignment="1">
      <alignment vertical="top"/>
    </xf>
    <xf numFmtId="0" fontId="132" fillId="0" borderId="0" xfId="0" applyFont="1" applyAlignment="1">
      <alignment vertical="center"/>
    </xf>
    <xf numFmtId="0" fontId="132" fillId="0" borderId="1" xfId="239" applyFont="1" applyAlignment="1">
      <alignment vertical="center"/>
    </xf>
    <xf numFmtId="0" fontId="132" fillId="0" borderId="1" xfId="229" applyFont="1" applyAlignment="1">
      <alignment vertical="center" wrapText="1"/>
    </xf>
    <xf numFmtId="0" fontId="132" fillId="0" borderId="0" xfId="0" applyFont="1" applyAlignment="1">
      <alignment horizontal="left" vertical="center" wrapText="1"/>
    </xf>
    <xf numFmtId="0" fontId="131" fillId="57" borderId="1" xfId="229" applyFont="1" applyFill="1" applyAlignment="1">
      <alignment vertical="center"/>
    </xf>
    <xf numFmtId="0" fontId="133" fillId="0" borderId="26" xfId="0" applyFont="1" applyBorder="1" applyAlignment="1">
      <alignment horizontal="left" vertical="center" wrapText="1"/>
    </xf>
    <xf numFmtId="0" fontId="7" fillId="0" borderId="26" xfId="0" applyFont="1" applyBorder="1"/>
    <xf numFmtId="0" fontId="17" fillId="0" borderId="26" xfId="0" applyFont="1" applyBorder="1"/>
    <xf numFmtId="0" fontId="134" fillId="0" borderId="26" xfId="0" applyFont="1" applyBorder="1" applyAlignment="1">
      <alignment horizontal="left" vertical="center" wrapText="1"/>
    </xf>
    <xf numFmtId="0" fontId="6" fillId="0" borderId="26" xfId="0" applyFont="1" applyBorder="1"/>
    <xf numFmtId="0" fontId="130" fillId="0" borderId="40" xfId="241" applyFont="1" applyBorder="1" applyAlignment="1">
      <alignment horizontal="center" vertical="center"/>
    </xf>
    <xf numFmtId="0" fontId="6" fillId="0" borderId="30"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28" xfId="0" applyFont="1" applyBorder="1" applyAlignment="1">
      <alignment horizontal="center" vertical="top" wrapText="1"/>
    </xf>
    <xf numFmtId="0" fontId="6" fillId="0" borderId="29" xfId="0" applyFont="1" applyBorder="1" applyAlignment="1">
      <alignment horizontal="center" vertical="top" wrapText="1"/>
    </xf>
    <xf numFmtId="0" fontId="96" fillId="57" borderId="0" xfId="0" applyFont="1" applyFill="1" applyAlignment="1">
      <alignment horizontal="center" vertical="top" wrapText="1"/>
    </xf>
    <xf numFmtId="0" fontId="14" fillId="0" borderId="14" xfId="0" applyFont="1" applyBorder="1" applyAlignment="1">
      <alignment horizontal="right"/>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45" borderId="2" xfId="0" applyFont="1" applyFill="1" applyBorder="1" applyAlignment="1">
      <alignment horizontal="center" vertical="center" wrapText="1"/>
    </xf>
    <xf numFmtId="0" fontId="6" fillId="0" borderId="6" xfId="0" applyFont="1" applyBorder="1" applyAlignment="1">
      <alignment horizontal="center" vertical="top"/>
    </xf>
    <xf numFmtId="0" fontId="6" fillId="0" borderId="4" xfId="0" applyFont="1" applyBorder="1" applyAlignment="1">
      <alignment horizontal="center" vertical="top"/>
    </xf>
    <xf numFmtId="3" fontId="14" fillId="0" borderId="14" xfId="0" applyNumberFormat="1" applyFont="1" applyBorder="1" applyAlignment="1">
      <alignment horizontal="right"/>
    </xf>
    <xf numFmtId="3" fontId="14" fillId="0" borderId="14" xfId="0" applyNumberFormat="1" applyFont="1" applyBorder="1" applyAlignment="1">
      <alignment horizontal="right" vertical="top"/>
    </xf>
    <xf numFmtId="0" fontId="6" fillId="0" borderId="7" xfId="0" applyFont="1" applyBorder="1" applyAlignment="1">
      <alignment horizontal="center" vertical="top" wrapText="1"/>
    </xf>
    <xf numFmtId="0" fontId="6" fillId="0" borderId="31" xfId="0" applyFont="1" applyBorder="1" applyAlignment="1">
      <alignment horizontal="center" vertical="top" wrapText="1"/>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3" fontId="14" fillId="0" borderId="14" xfId="0" applyNumberFormat="1" applyFont="1" applyBorder="1" applyAlignment="1">
      <alignment horizontal="right" vertical="top" wrapText="1"/>
    </xf>
    <xf numFmtId="0" fontId="7" fillId="0" borderId="1" xfId="9" applyFont="1" applyAlignment="1" applyProtection="1">
      <alignment horizontal="left" vertical="center"/>
      <protection locked="0"/>
    </xf>
    <xf numFmtId="0" fontId="6" fillId="0" borderId="2" xfId="6" applyFont="1" applyBorder="1" applyAlignment="1" applyProtection="1">
      <alignment horizontal="left" vertical="top" wrapText="1"/>
      <protection locked="0"/>
    </xf>
    <xf numFmtId="0" fontId="6" fillId="0" borderId="6" xfId="6" applyFont="1" applyBorder="1" applyAlignment="1" applyProtection="1">
      <alignment horizontal="center" wrapText="1"/>
      <protection locked="0"/>
    </xf>
    <xf numFmtId="0" fontId="6" fillId="0" borderId="4" xfId="6" applyFont="1" applyBorder="1" applyAlignment="1" applyProtection="1">
      <alignment horizontal="center" wrapText="1"/>
      <protection locked="0"/>
    </xf>
    <xf numFmtId="0" fontId="6" fillId="0" borderId="2" xfId="6" applyFont="1" applyBorder="1" applyAlignment="1" applyProtection="1">
      <alignment horizontal="center" vertical="top" wrapText="1"/>
      <protection locked="0"/>
    </xf>
    <xf numFmtId="0" fontId="6" fillId="0" borderId="6" xfId="10" applyFont="1" applyBorder="1" applyAlignment="1">
      <alignment horizontal="center" vertical="center" wrapText="1"/>
    </xf>
    <xf numFmtId="0" fontId="6" fillId="0" borderId="9" xfId="10" applyFont="1" applyBorder="1" applyAlignment="1">
      <alignment horizontal="center" vertical="center" wrapText="1"/>
    </xf>
    <xf numFmtId="0" fontId="6" fillId="0" borderId="4" xfId="1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3" fontId="14" fillId="0" borderId="14" xfId="6" applyNumberFormat="1" applyFont="1" applyBorder="1" applyAlignment="1" applyProtection="1">
      <alignment horizontal="right" vertical="top"/>
      <protection locked="0"/>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3" fontId="14" fillId="0" borderId="1" xfId="0" applyNumberFormat="1" applyFont="1" applyBorder="1" applyAlignment="1">
      <alignment horizontal="right" vertical="top"/>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6" fillId="0" borderId="2" xfId="0" applyFont="1" applyBorder="1" applyAlignment="1">
      <alignment horizontal="center"/>
    </xf>
    <xf numFmtId="0" fontId="27"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4" xfId="0" applyFont="1" applyBorder="1" applyAlignment="1">
      <alignment horizontal="center" vertical="center" wrapText="1"/>
    </xf>
    <xf numFmtId="0" fontId="133" fillId="0" borderId="27" xfId="0" applyFont="1" applyBorder="1" applyAlignment="1">
      <alignment horizontal="center" wrapText="1"/>
    </xf>
    <xf numFmtId="0" fontId="133" fillId="0" borderId="29" xfId="0" applyFont="1" applyBorder="1" applyAlignment="1">
      <alignment horizontal="center" wrapText="1"/>
    </xf>
    <xf numFmtId="0" fontId="6" fillId="0" borderId="8"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vertical="center" wrapText="1"/>
    </xf>
    <xf numFmtId="0" fontId="6" fillId="0" borderId="17" xfId="0" applyFont="1" applyBorder="1" applyAlignment="1">
      <alignment vertical="center" wrapText="1"/>
    </xf>
    <xf numFmtId="0" fontId="6" fillId="0" borderId="15" xfId="0" applyFont="1" applyBorder="1" applyAlignment="1">
      <alignment vertical="center" wrapText="1"/>
    </xf>
    <xf numFmtId="0" fontId="19" fillId="0" borderId="8" xfId="222" applyFont="1" applyBorder="1" applyAlignment="1">
      <alignment horizontal="center" vertical="center"/>
    </xf>
    <xf numFmtId="0" fontId="19" fillId="0" borderId="12" xfId="222" applyFont="1" applyBorder="1" applyAlignment="1">
      <alignment horizontal="center" vertical="center"/>
    </xf>
    <xf numFmtId="0" fontId="19" fillId="0" borderId="13" xfId="222" applyFont="1" applyBorder="1" applyAlignment="1">
      <alignment horizontal="center" vertical="center"/>
    </xf>
    <xf numFmtId="0" fontId="19" fillId="0" borderId="8" xfId="222" applyFont="1" applyBorder="1" applyAlignment="1">
      <alignment horizontal="center" vertical="center" wrapText="1"/>
    </xf>
    <xf numFmtId="0" fontId="19" fillId="0" borderId="15" xfId="222" applyFont="1" applyBorder="1" applyAlignment="1">
      <alignment horizontal="center" vertical="center" wrapText="1"/>
    </xf>
    <xf numFmtId="0" fontId="19" fillId="0" borderId="8" xfId="222" applyFont="1" applyBorder="1" applyAlignment="1">
      <alignment vertical="top" wrapText="1"/>
    </xf>
    <xf numFmtId="0" fontId="19" fillId="0" borderId="12" xfId="222" applyFont="1" applyBorder="1" applyAlignment="1">
      <alignment vertical="top" wrapText="1"/>
    </xf>
    <xf numFmtId="0" fontId="19" fillId="0" borderId="13" xfId="222" applyFont="1" applyBorder="1" applyAlignment="1">
      <alignment vertical="top" wrapText="1"/>
    </xf>
    <xf numFmtId="0" fontId="17" fillId="0" borderId="1" xfId="222" applyFont="1"/>
    <xf numFmtId="0" fontId="19" fillId="0" borderId="2" xfId="222" applyFont="1" applyBorder="1" applyAlignment="1">
      <alignment horizontal="center" vertical="center" wrapText="1"/>
    </xf>
    <xf numFmtId="0" fontId="7" fillId="0" borderId="1" xfId="0" applyFont="1" applyBorder="1" applyAlignment="1">
      <alignment horizontal="lef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center" vertical="center"/>
    </xf>
    <xf numFmtId="0" fontId="6" fillId="0" borderId="8" xfId="0" applyFont="1" applyBorder="1" applyAlignment="1">
      <alignment horizontal="center" vertical="top"/>
    </xf>
    <xf numFmtId="0" fontId="6" fillId="0" borderId="32" xfId="0" applyFont="1" applyBorder="1" applyAlignment="1">
      <alignment horizontal="center" vertical="top"/>
    </xf>
    <xf numFmtId="0" fontId="6" fillId="0" borderId="13" xfId="0" applyFont="1" applyBorder="1" applyAlignment="1">
      <alignment horizontal="center" vertical="top"/>
    </xf>
    <xf numFmtId="0" fontId="6" fillId="0" borderId="9" xfId="0" applyFont="1" applyBorder="1" applyAlignment="1">
      <alignment horizontal="center" vertical="top" wrapText="1"/>
    </xf>
    <xf numFmtId="0" fontId="6" fillId="0" borderId="6" xfId="220" applyFont="1" applyBorder="1" applyAlignment="1">
      <alignment horizontal="center" vertical="center" wrapText="1"/>
    </xf>
    <xf numFmtId="0" fontId="6" fillId="0" borderId="29" xfId="220" applyFont="1" applyBorder="1" applyAlignment="1">
      <alignment horizontal="center" vertical="center" wrapText="1"/>
    </xf>
    <xf numFmtId="0" fontId="95" fillId="57" borderId="1" xfId="3" applyFont="1" applyFill="1" applyAlignment="1">
      <alignment horizontal="left" vertical="center" wrapText="1"/>
    </xf>
    <xf numFmtId="0" fontId="95" fillId="57" borderId="1" xfId="3" applyFont="1" applyFill="1" applyAlignment="1">
      <alignment horizontal="left"/>
    </xf>
    <xf numFmtId="0" fontId="14" fillId="0" borderId="1" xfId="0" applyFont="1" applyBorder="1" applyAlignment="1">
      <alignment horizontal="right"/>
    </xf>
    <xf numFmtId="0" fontId="95" fillId="57" borderId="0" xfId="0" applyFont="1" applyFill="1" applyAlignment="1">
      <alignment horizontal="left" wrapText="1"/>
    </xf>
    <xf numFmtId="0" fontId="19" fillId="0" borderId="2" xfId="0" applyFont="1" applyBorder="1" applyAlignment="1">
      <alignment horizontal="center" vertical="top" wrapText="1"/>
    </xf>
    <xf numFmtId="0" fontId="19" fillId="0" borderId="2" xfId="0" applyFont="1" applyBorder="1" applyAlignment="1">
      <alignment horizontal="center" vertical="top"/>
    </xf>
    <xf numFmtId="0" fontId="7" fillId="0" borderId="2" xfId="0" applyFont="1" applyBorder="1" applyAlignment="1">
      <alignment horizontal="center" vertical="top"/>
    </xf>
    <xf numFmtId="0" fontId="19" fillId="0" borderId="8" xfId="11" applyFont="1" applyBorder="1" applyAlignment="1">
      <alignment horizontal="center" vertical="center" wrapText="1"/>
    </xf>
    <xf numFmtId="0" fontId="19" fillId="0" borderId="13" xfId="11"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100" fillId="57" borderId="0" xfId="0" applyFont="1" applyFill="1" applyAlignment="1">
      <alignment horizontal="left" wrapText="1"/>
    </xf>
    <xf numFmtId="0" fontId="15" fillId="51" borderId="27" xfId="0" applyFont="1" applyFill="1" applyBorder="1" applyAlignment="1">
      <alignment horizontal="center" vertical="center" wrapText="1"/>
    </xf>
    <xf numFmtId="0" fontId="15" fillId="51" borderId="28" xfId="0" applyFont="1" applyFill="1" applyBorder="1" applyAlignment="1">
      <alignment horizontal="center" vertical="center" wrapText="1"/>
    </xf>
    <xf numFmtId="0" fontId="15" fillId="51" borderId="29" xfId="0" applyFont="1" applyFill="1" applyBorder="1" applyAlignment="1">
      <alignment horizontal="center" vertical="center" wrapText="1"/>
    </xf>
  </cellXfs>
  <cellStyles count="242">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Comma 3" xfId="240" xr:uid="{43D2856A-6088-45F5-8D5F-887F1813F01B}"/>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Heading 1 2" xfId="132" xr:uid="{00000000-0005-0000-0000-000073000000}"/>
    <cellStyle name="Heading 1 2 2" xfId="223"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7"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30" builtinId="8"/>
    <cellStyle name="Hyperlink 2" xfId="139" xr:uid="{00000000-0005-0000-0000-00007D000000}"/>
    <cellStyle name="Hyperlink 3" xfId="140" xr:uid="{00000000-0005-0000-0000-00007E000000}"/>
    <cellStyle name="Hyperlink 3 2" xfId="141" xr:uid="{00000000-0005-0000-0000-00007F000000}"/>
    <cellStyle name="Hyperlink 4" xfId="226" xr:uid="{00000000-0005-0000-0000-000012010000}"/>
    <cellStyle name="Hyperlink 5" xfId="239" xr:uid="{429F5F83-F5D5-458E-83B1-774714E4E98E}"/>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Millares 3 2 2" xfId="237" xr:uid="{F1801B69-0BE8-4FF3-A5B6-8DE871224713}"/>
    <cellStyle name="Millares 3 3" xfId="236" xr:uid="{F3C783F4-2F09-4C07-992F-BFEB2A06462A}"/>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2" xr:uid="{00000000-0005-0000-0000-00000F010000}"/>
    <cellStyle name="Normal 12" xfId="241" xr:uid="{E2306BF9-4644-47EB-BCA1-B76B9B24267A}"/>
    <cellStyle name="Normal 13" xfId="233" xr:uid="{9575AC39-E1B0-4560-A6EB-11F79DBEF322}"/>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1" xr:uid="{00000000-0005-0000-0000-000008000000}"/>
    <cellStyle name="Normal 2 2_COREP GL04rev3" xfId="167" xr:uid="{00000000-0005-0000-0000-0000A0000000}"/>
    <cellStyle name="Normal 2 3" xfId="168" xr:uid="{00000000-0005-0000-0000-0000A1000000}"/>
    <cellStyle name="Normal 2 4" xfId="224" xr:uid="{00000000-0005-0000-0000-000002000000}"/>
    <cellStyle name="Normal 2 5" xfId="169" xr:uid="{00000000-0005-0000-0000-0000A2000000}"/>
    <cellStyle name="Normal 2 5 2 2" xfId="219" xr:uid="{AB147907-49B9-44C2-BC85-999070CD3B9F}"/>
    <cellStyle name="Normal 2 5 2 2 2" xfId="228" xr:uid="{00000000-0005-0000-0000-000012000000}"/>
    <cellStyle name="Normal 2 6" xfId="225" xr:uid="{00000000-0005-0000-0000-000002000000}"/>
    <cellStyle name="Normal 2_~0149226" xfId="170" xr:uid="{00000000-0005-0000-0000-0000A3000000}"/>
    <cellStyle name="Normal 2_~0149226 2" xfId="220" xr:uid="{BAD936DB-DB0D-4451-81D6-4B54CF31890A}"/>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 6" xfId="234" xr:uid="{5E2FFA5D-6502-4EF4-8580-9E5D12A6D5CF}"/>
    <cellStyle name="Normal 3_~1520012" xfId="175" xr:uid="{00000000-0005-0000-0000-0000A9000000}"/>
    <cellStyle name="Normal 4" xfId="6" xr:uid="{00000000-0005-0000-0000-0000AA000000}"/>
    <cellStyle name="Normal 4 2" xfId="18" xr:uid="{00000000-0005-0000-0000-0000AB000000}"/>
    <cellStyle name="Normal 4 3" xfId="229"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2" xfId="238" xr:uid="{56C4A4CF-0E48-40C2-8300-2795BEA97885}"/>
    <cellStyle name="Normal 9 4" xfId="221"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2 3" xfId="235" xr:uid="{A34F5422-A161-4B53-B49F-202C669B368D}"/>
    <cellStyle name="Percent 3" xfId="7" xr:uid="{00000000-0005-0000-0000-0000C0000000}"/>
    <cellStyle name="Percent 3 2" xfId="19" xr:uid="{00000000-0005-0000-0000-0000C1000000}"/>
    <cellStyle name="Percent 4" xfId="232"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9999"/>
      <color rgb="FFFF6699"/>
      <color rgb="FF036559"/>
      <color rgb="FFDBEFDB"/>
      <color rgb="FFE6FEFB"/>
      <color rgb="FF006C3F"/>
      <color rgb="FFB3FFFF"/>
      <color rgb="FFD7BAFE"/>
      <color rgb="FF3EB41E"/>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1.bin"/><Relationship Id="rId13" Type="http://schemas.openxmlformats.org/officeDocument/2006/relationships/printerSettings" Target="../printerSettings/printerSettings266.bin"/><Relationship Id="rId18" Type="http://schemas.openxmlformats.org/officeDocument/2006/relationships/printerSettings" Target="../printerSettings/printerSettings271.bin"/><Relationship Id="rId3" Type="http://schemas.openxmlformats.org/officeDocument/2006/relationships/printerSettings" Target="../printerSettings/printerSettings256.bin"/><Relationship Id="rId7" Type="http://schemas.openxmlformats.org/officeDocument/2006/relationships/printerSettings" Target="../printerSettings/printerSettings260.bin"/><Relationship Id="rId12" Type="http://schemas.openxmlformats.org/officeDocument/2006/relationships/printerSettings" Target="../printerSettings/printerSettings265.bin"/><Relationship Id="rId17" Type="http://schemas.openxmlformats.org/officeDocument/2006/relationships/printerSettings" Target="../printerSettings/printerSettings270.bin"/><Relationship Id="rId2" Type="http://schemas.openxmlformats.org/officeDocument/2006/relationships/printerSettings" Target="../printerSettings/printerSettings255.bin"/><Relationship Id="rId16" Type="http://schemas.openxmlformats.org/officeDocument/2006/relationships/printerSettings" Target="../printerSettings/printerSettings269.bin"/><Relationship Id="rId20" Type="http://schemas.openxmlformats.org/officeDocument/2006/relationships/printerSettings" Target="../printerSettings/printerSettings273.bin"/><Relationship Id="rId1" Type="http://schemas.openxmlformats.org/officeDocument/2006/relationships/printerSettings" Target="../printerSettings/printerSettings254.bin"/><Relationship Id="rId6" Type="http://schemas.openxmlformats.org/officeDocument/2006/relationships/printerSettings" Target="../printerSettings/printerSettings259.bin"/><Relationship Id="rId11" Type="http://schemas.openxmlformats.org/officeDocument/2006/relationships/printerSettings" Target="../printerSettings/printerSettings264.bin"/><Relationship Id="rId5" Type="http://schemas.openxmlformats.org/officeDocument/2006/relationships/printerSettings" Target="../printerSettings/printerSettings258.bin"/><Relationship Id="rId15" Type="http://schemas.openxmlformats.org/officeDocument/2006/relationships/printerSettings" Target="../printerSettings/printerSettings268.bin"/><Relationship Id="rId10" Type="http://schemas.openxmlformats.org/officeDocument/2006/relationships/printerSettings" Target="../printerSettings/printerSettings263.bin"/><Relationship Id="rId19" Type="http://schemas.openxmlformats.org/officeDocument/2006/relationships/printerSettings" Target="../printerSettings/printerSettings272.bin"/><Relationship Id="rId4" Type="http://schemas.openxmlformats.org/officeDocument/2006/relationships/printerSettings" Target="../printerSettings/printerSettings257.bin"/><Relationship Id="rId9" Type="http://schemas.openxmlformats.org/officeDocument/2006/relationships/printerSettings" Target="../printerSettings/printerSettings262.bin"/><Relationship Id="rId14" Type="http://schemas.openxmlformats.org/officeDocument/2006/relationships/printerSettings" Target="../printerSettings/printerSettings26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18" Type="http://schemas.openxmlformats.org/officeDocument/2006/relationships/printerSettings" Target="../printerSettings/printerSettings291.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17" Type="http://schemas.openxmlformats.org/officeDocument/2006/relationships/printerSettings" Target="../printerSettings/printerSettings290.bin"/><Relationship Id="rId2" Type="http://schemas.openxmlformats.org/officeDocument/2006/relationships/printerSettings" Target="../printerSettings/printerSettings275.bin"/><Relationship Id="rId16" Type="http://schemas.openxmlformats.org/officeDocument/2006/relationships/printerSettings" Target="../printerSettings/printerSettings289.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printerSettings" Target="../printerSettings/printerSettings288.bin"/><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99.bin"/><Relationship Id="rId13" Type="http://schemas.openxmlformats.org/officeDocument/2006/relationships/printerSettings" Target="../printerSettings/printerSettings304.bin"/><Relationship Id="rId18" Type="http://schemas.openxmlformats.org/officeDocument/2006/relationships/printerSettings" Target="../printerSettings/printerSettings309.bin"/><Relationship Id="rId26" Type="http://schemas.openxmlformats.org/officeDocument/2006/relationships/printerSettings" Target="../printerSettings/printerSettings317.bin"/><Relationship Id="rId3" Type="http://schemas.openxmlformats.org/officeDocument/2006/relationships/printerSettings" Target="../printerSettings/printerSettings294.bin"/><Relationship Id="rId21" Type="http://schemas.openxmlformats.org/officeDocument/2006/relationships/printerSettings" Target="../printerSettings/printerSettings312.bin"/><Relationship Id="rId7" Type="http://schemas.openxmlformats.org/officeDocument/2006/relationships/printerSettings" Target="../printerSettings/printerSettings298.bin"/><Relationship Id="rId12" Type="http://schemas.openxmlformats.org/officeDocument/2006/relationships/printerSettings" Target="../printerSettings/printerSettings303.bin"/><Relationship Id="rId17" Type="http://schemas.openxmlformats.org/officeDocument/2006/relationships/printerSettings" Target="../printerSettings/printerSettings308.bin"/><Relationship Id="rId25" Type="http://schemas.openxmlformats.org/officeDocument/2006/relationships/printerSettings" Target="../printerSettings/printerSettings316.bin"/><Relationship Id="rId2" Type="http://schemas.openxmlformats.org/officeDocument/2006/relationships/printerSettings" Target="../printerSettings/printerSettings293.bin"/><Relationship Id="rId16" Type="http://schemas.openxmlformats.org/officeDocument/2006/relationships/printerSettings" Target="../printerSettings/printerSettings307.bin"/><Relationship Id="rId20" Type="http://schemas.openxmlformats.org/officeDocument/2006/relationships/printerSettings" Target="../printerSettings/printerSettings311.bin"/><Relationship Id="rId29" Type="http://schemas.openxmlformats.org/officeDocument/2006/relationships/printerSettings" Target="../printerSettings/printerSettings320.bin"/><Relationship Id="rId1" Type="http://schemas.openxmlformats.org/officeDocument/2006/relationships/printerSettings" Target="../printerSettings/printerSettings292.bin"/><Relationship Id="rId6" Type="http://schemas.openxmlformats.org/officeDocument/2006/relationships/printerSettings" Target="../printerSettings/printerSettings297.bin"/><Relationship Id="rId11" Type="http://schemas.openxmlformats.org/officeDocument/2006/relationships/printerSettings" Target="../printerSettings/printerSettings302.bin"/><Relationship Id="rId24" Type="http://schemas.openxmlformats.org/officeDocument/2006/relationships/printerSettings" Target="../printerSettings/printerSettings315.bin"/><Relationship Id="rId32" Type="http://schemas.openxmlformats.org/officeDocument/2006/relationships/printerSettings" Target="../printerSettings/printerSettings323.bin"/><Relationship Id="rId5" Type="http://schemas.openxmlformats.org/officeDocument/2006/relationships/printerSettings" Target="../printerSettings/printerSettings296.bin"/><Relationship Id="rId15" Type="http://schemas.openxmlformats.org/officeDocument/2006/relationships/printerSettings" Target="../printerSettings/printerSettings306.bin"/><Relationship Id="rId23" Type="http://schemas.openxmlformats.org/officeDocument/2006/relationships/printerSettings" Target="../printerSettings/printerSettings314.bin"/><Relationship Id="rId28" Type="http://schemas.openxmlformats.org/officeDocument/2006/relationships/printerSettings" Target="../printerSettings/printerSettings319.bin"/><Relationship Id="rId10" Type="http://schemas.openxmlformats.org/officeDocument/2006/relationships/printerSettings" Target="../printerSettings/printerSettings301.bin"/><Relationship Id="rId19" Type="http://schemas.openxmlformats.org/officeDocument/2006/relationships/printerSettings" Target="../printerSettings/printerSettings310.bin"/><Relationship Id="rId31" Type="http://schemas.openxmlformats.org/officeDocument/2006/relationships/printerSettings" Target="../printerSettings/printerSettings322.bin"/><Relationship Id="rId4" Type="http://schemas.openxmlformats.org/officeDocument/2006/relationships/printerSettings" Target="../printerSettings/printerSettings295.bin"/><Relationship Id="rId9" Type="http://schemas.openxmlformats.org/officeDocument/2006/relationships/printerSettings" Target="../printerSettings/printerSettings300.bin"/><Relationship Id="rId14" Type="http://schemas.openxmlformats.org/officeDocument/2006/relationships/printerSettings" Target="../printerSettings/printerSettings305.bin"/><Relationship Id="rId22" Type="http://schemas.openxmlformats.org/officeDocument/2006/relationships/printerSettings" Target="../printerSettings/printerSettings313.bin"/><Relationship Id="rId27" Type="http://schemas.openxmlformats.org/officeDocument/2006/relationships/printerSettings" Target="../printerSettings/printerSettings318.bin"/><Relationship Id="rId30" Type="http://schemas.openxmlformats.org/officeDocument/2006/relationships/printerSettings" Target="../printerSettings/printerSettings32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10" Type="http://schemas.openxmlformats.org/officeDocument/2006/relationships/printerSettings" Target="../printerSettings/printerSettings333.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49.bin"/><Relationship Id="rId13" Type="http://schemas.openxmlformats.org/officeDocument/2006/relationships/printerSettings" Target="../printerSettings/printerSettings354.bin"/><Relationship Id="rId18" Type="http://schemas.openxmlformats.org/officeDocument/2006/relationships/printerSettings" Target="../printerSettings/printerSettings359.bin"/><Relationship Id="rId3" Type="http://schemas.openxmlformats.org/officeDocument/2006/relationships/printerSettings" Target="../printerSettings/printerSettings344.bin"/><Relationship Id="rId7" Type="http://schemas.openxmlformats.org/officeDocument/2006/relationships/printerSettings" Target="../printerSettings/printerSettings348.bin"/><Relationship Id="rId12" Type="http://schemas.openxmlformats.org/officeDocument/2006/relationships/printerSettings" Target="../printerSettings/printerSettings353.bin"/><Relationship Id="rId17" Type="http://schemas.openxmlformats.org/officeDocument/2006/relationships/printerSettings" Target="../printerSettings/printerSettings358.bin"/><Relationship Id="rId2" Type="http://schemas.openxmlformats.org/officeDocument/2006/relationships/printerSettings" Target="../printerSettings/printerSettings343.bin"/><Relationship Id="rId16" Type="http://schemas.openxmlformats.org/officeDocument/2006/relationships/printerSettings" Target="../printerSettings/printerSettings357.bin"/><Relationship Id="rId1" Type="http://schemas.openxmlformats.org/officeDocument/2006/relationships/printerSettings" Target="../printerSettings/printerSettings342.bin"/><Relationship Id="rId6" Type="http://schemas.openxmlformats.org/officeDocument/2006/relationships/printerSettings" Target="../printerSettings/printerSettings347.bin"/><Relationship Id="rId11" Type="http://schemas.openxmlformats.org/officeDocument/2006/relationships/printerSettings" Target="../printerSettings/printerSettings352.bin"/><Relationship Id="rId5" Type="http://schemas.openxmlformats.org/officeDocument/2006/relationships/printerSettings" Target="../printerSettings/printerSettings346.bin"/><Relationship Id="rId15" Type="http://schemas.openxmlformats.org/officeDocument/2006/relationships/printerSettings" Target="../printerSettings/printerSettings356.bin"/><Relationship Id="rId10" Type="http://schemas.openxmlformats.org/officeDocument/2006/relationships/printerSettings" Target="../printerSettings/printerSettings351.bin"/><Relationship Id="rId19" Type="http://schemas.openxmlformats.org/officeDocument/2006/relationships/printerSettings" Target="../printerSettings/printerSettings360.bin"/><Relationship Id="rId4" Type="http://schemas.openxmlformats.org/officeDocument/2006/relationships/printerSettings" Target="../printerSettings/printerSettings345.bin"/><Relationship Id="rId9" Type="http://schemas.openxmlformats.org/officeDocument/2006/relationships/printerSettings" Target="../printerSettings/printerSettings350.bin"/><Relationship Id="rId14" Type="http://schemas.openxmlformats.org/officeDocument/2006/relationships/printerSettings" Target="../printerSettings/printerSettings35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92.bin"/><Relationship Id="rId13" Type="http://schemas.openxmlformats.org/officeDocument/2006/relationships/printerSettings" Target="../printerSettings/printerSettings397.bin"/><Relationship Id="rId18" Type="http://schemas.openxmlformats.org/officeDocument/2006/relationships/printerSettings" Target="../printerSettings/printerSettings402.bin"/><Relationship Id="rId3" Type="http://schemas.openxmlformats.org/officeDocument/2006/relationships/printerSettings" Target="../printerSettings/printerSettings387.bin"/><Relationship Id="rId21" Type="http://schemas.openxmlformats.org/officeDocument/2006/relationships/printerSettings" Target="../printerSettings/printerSettings405.bin"/><Relationship Id="rId7" Type="http://schemas.openxmlformats.org/officeDocument/2006/relationships/printerSettings" Target="../printerSettings/printerSettings391.bin"/><Relationship Id="rId12" Type="http://schemas.openxmlformats.org/officeDocument/2006/relationships/printerSettings" Target="../printerSettings/printerSettings396.bin"/><Relationship Id="rId17" Type="http://schemas.openxmlformats.org/officeDocument/2006/relationships/printerSettings" Target="../printerSettings/printerSettings401.bin"/><Relationship Id="rId25" Type="http://schemas.openxmlformats.org/officeDocument/2006/relationships/printerSettings" Target="../printerSettings/printerSettings409.bin"/><Relationship Id="rId2" Type="http://schemas.openxmlformats.org/officeDocument/2006/relationships/printerSettings" Target="../printerSettings/printerSettings386.bin"/><Relationship Id="rId16" Type="http://schemas.openxmlformats.org/officeDocument/2006/relationships/printerSettings" Target="../printerSettings/printerSettings400.bin"/><Relationship Id="rId20" Type="http://schemas.openxmlformats.org/officeDocument/2006/relationships/printerSettings" Target="../printerSettings/printerSettings404.bin"/><Relationship Id="rId1" Type="http://schemas.openxmlformats.org/officeDocument/2006/relationships/printerSettings" Target="../printerSettings/printerSettings385.bin"/><Relationship Id="rId6" Type="http://schemas.openxmlformats.org/officeDocument/2006/relationships/printerSettings" Target="../printerSettings/printerSettings390.bin"/><Relationship Id="rId11" Type="http://schemas.openxmlformats.org/officeDocument/2006/relationships/printerSettings" Target="../printerSettings/printerSettings395.bin"/><Relationship Id="rId24" Type="http://schemas.openxmlformats.org/officeDocument/2006/relationships/printerSettings" Target="../printerSettings/printerSettings408.bin"/><Relationship Id="rId5" Type="http://schemas.openxmlformats.org/officeDocument/2006/relationships/printerSettings" Target="../printerSettings/printerSettings389.bin"/><Relationship Id="rId15" Type="http://schemas.openxmlformats.org/officeDocument/2006/relationships/printerSettings" Target="../printerSettings/printerSettings399.bin"/><Relationship Id="rId23" Type="http://schemas.openxmlformats.org/officeDocument/2006/relationships/printerSettings" Target="../printerSettings/printerSettings407.bin"/><Relationship Id="rId10" Type="http://schemas.openxmlformats.org/officeDocument/2006/relationships/printerSettings" Target="../printerSettings/printerSettings394.bin"/><Relationship Id="rId19" Type="http://schemas.openxmlformats.org/officeDocument/2006/relationships/printerSettings" Target="../printerSettings/printerSettings403.bin"/><Relationship Id="rId4" Type="http://schemas.openxmlformats.org/officeDocument/2006/relationships/printerSettings" Target="../printerSettings/printerSettings388.bin"/><Relationship Id="rId9" Type="http://schemas.openxmlformats.org/officeDocument/2006/relationships/printerSettings" Target="../printerSettings/printerSettings393.bin"/><Relationship Id="rId14" Type="http://schemas.openxmlformats.org/officeDocument/2006/relationships/printerSettings" Target="../printerSettings/printerSettings398.bin"/><Relationship Id="rId22" Type="http://schemas.openxmlformats.org/officeDocument/2006/relationships/printerSettings" Target="../printerSettings/printerSettings406.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17.bin"/><Relationship Id="rId13" Type="http://schemas.openxmlformats.org/officeDocument/2006/relationships/printerSettings" Target="../printerSettings/printerSettings422.bin"/><Relationship Id="rId18" Type="http://schemas.openxmlformats.org/officeDocument/2006/relationships/printerSettings" Target="../printerSettings/printerSettings427.bin"/><Relationship Id="rId26" Type="http://schemas.openxmlformats.org/officeDocument/2006/relationships/printerSettings" Target="../printerSettings/printerSettings435.bin"/><Relationship Id="rId3" Type="http://schemas.openxmlformats.org/officeDocument/2006/relationships/printerSettings" Target="../printerSettings/printerSettings412.bin"/><Relationship Id="rId21" Type="http://schemas.openxmlformats.org/officeDocument/2006/relationships/printerSettings" Target="../printerSettings/printerSettings430.bin"/><Relationship Id="rId7" Type="http://schemas.openxmlformats.org/officeDocument/2006/relationships/printerSettings" Target="../printerSettings/printerSettings416.bin"/><Relationship Id="rId12" Type="http://schemas.openxmlformats.org/officeDocument/2006/relationships/printerSettings" Target="../printerSettings/printerSettings421.bin"/><Relationship Id="rId17" Type="http://schemas.openxmlformats.org/officeDocument/2006/relationships/printerSettings" Target="../printerSettings/printerSettings426.bin"/><Relationship Id="rId25" Type="http://schemas.openxmlformats.org/officeDocument/2006/relationships/printerSettings" Target="../printerSettings/printerSettings434.bin"/><Relationship Id="rId2" Type="http://schemas.openxmlformats.org/officeDocument/2006/relationships/printerSettings" Target="../printerSettings/printerSettings411.bin"/><Relationship Id="rId16" Type="http://schemas.openxmlformats.org/officeDocument/2006/relationships/printerSettings" Target="../printerSettings/printerSettings425.bin"/><Relationship Id="rId20" Type="http://schemas.openxmlformats.org/officeDocument/2006/relationships/printerSettings" Target="../printerSettings/printerSettings429.bin"/><Relationship Id="rId29" Type="http://schemas.openxmlformats.org/officeDocument/2006/relationships/printerSettings" Target="../printerSettings/printerSettings438.bin"/><Relationship Id="rId1" Type="http://schemas.openxmlformats.org/officeDocument/2006/relationships/printerSettings" Target="../printerSettings/printerSettings410.bin"/><Relationship Id="rId6" Type="http://schemas.openxmlformats.org/officeDocument/2006/relationships/printerSettings" Target="../printerSettings/printerSettings415.bin"/><Relationship Id="rId11" Type="http://schemas.openxmlformats.org/officeDocument/2006/relationships/printerSettings" Target="../printerSettings/printerSettings420.bin"/><Relationship Id="rId24" Type="http://schemas.openxmlformats.org/officeDocument/2006/relationships/printerSettings" Target="../printerSettings/printerSettings433.bin"/><Relationship Id="rId32" Type="http://schemas.openxmlformats.org/officeDocument/2006/relationships/printerSettings" Target="../printerSettings/printerSettings441.bin"/><Relationship Id="rId5" Type="http://schemas.openxmlformats.org/officeDocument/2006/relationships/printerSettings" Target="../printerSettings/printerSettings414.bin"/><Relationship Id="rId15" Type="http://schemas.openxmlformats.org/officeDocument/2006/relationships/printerSettings" Target="../printerSettings/printerSettings424.bin"/><Relationship Id="rId23" Type="http://schemas.openxmlformats.org/officeDocument/2006/relationships/printerSettings" Target="../printerSettings/printerSettings432.bin"/><Relationship Id="rId28" Type="http://schemas.openxmlformats.org/officeDocument/2006/relationships/printerSettings" Target="../printerSettings/printerSettings437.bin"/><Relationship Id="rId10" Type="http://schemas.openxmlformats.org/officeDocument/2006/relationships/printerSettings" Target="../printerSettings/printerSettings419.bin"/><Relationship Id="rId19" Type="http://schemas.openxmlformats.org/officeDocument/2006/relationships/printerSettings" Target="../printerSettings/printerSettings428.bin"/><Relationship Id="rId31" Type="http://schemas.openxmlformats.org/officeDocument/2006/relationships/printerSettings" Target="../printerSettings/printerSettings440.bin"/><Relationship Id="rId4" Type="http://schemas.openxmlformats.org/officeDocument/2006/relationships/printerSettings" Target="../printerSettings/printerSettings413.bin"/><Relationship Id="rId9" Type="http://schemas.openxmlformats.org/officeDocument/2006/relationships/printerSettings" Target="../printerSettings/printerSettings418.bin"/><Relationship Id="rId14" Type="http://schemas.openxmlformats.org/officeDocument/2006/relationships/printerSettings" Target="../printerSettings/printerSettings423.bin"/><Relationship Id="rId22" Type="http://schemas.openxmlformats.org/officeDocument/2006/relationships/printerSettings" Target="../printerSettings/printerSettings431.bin"/><Relationship Id="rId27" Type="http://schemas.openxmlformats.org/officeDocument/2006/relationships/printerSettings" Target="../printerSettings/printerSettings436.bin"/><Relationship Id="rId30" Type="http://schemas.openxmlformats.org/officeDocument/2006/relationships/printerSettings" Target="../printerSettings/printerSettings439.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49.bin"/><Relationship Id="rId13" Type="http://schemas.openxmlformats.org/officeDocument/2006/relationships/printerSettings" Target="../printerSettings/printerSettings454.bin"/><Relationship Id="rId18" Type="http://schemas.openxmlformats.org/officeDocument/2006/relationships/printerSettings" Target="../printerSettings/printerSettings459.bin"/><Relationship Id="rId26" Type="http://schemas.openxmlformats.org/officeDocument/2006/relationships/printerSettings" Target="../printerSettings/printerSettings467.bin"/><Relationship Id="rId3" Type="http://schemas.openxmlformats.org/officeDocument/2006/relationships/printerSettings" Target="../printerSettings/printerSettings444.bin"/><Relationship Id="rId21" Type="http://schemas.openxmlformats.org/officeDocument/2006/relationships/printerSettings" Target="../printerSettings/printerSettings462.bin"/><Relationship Id="rId7" Type="http://schemas.openxmlformats.org/officeDocument/2006/relationships/printerSettings" Target="../printerSettings/printerSettings448.bin"/><Relationship Id="rId12" Type="http://schemas.openxmlformats.org/officeDocument/2006/relationships/printerSettings" Target="../printerSettings/printerSettings453.bin"/><Relationship Id="rId17" Type="http://schemas.openxmlformats.org/officeDocument/2006/relationships/printerSettings" Target="../printerSettings/printerSettings458.bin"/><Relationship Id="rId25" Type="http://schemas.openxmlformats.org/officeDocument/2006/relationships/printerSettings" Target="../printerSettings/printerSettings466.bin"/><Relationship Id="rId2" Type="http://schemas.openxmlformats.org/officeDocument/2006/relationships/printerSettings" Target="../printerSettings/printerSettings443.bin"/><Relationship Id="rId16" Type="http://schemas.openxmlformats.org/officeDocument/2006/relationships/printerSettings" Target="../printerSettings/printerSettings457.bin"/><Relationship Id="rId20" Type="http://schemas.openxmlformats.org/officeDocument/2006/relationships/printerSettings" Target="../printerSettings/printerSettings461.bin"/><Relationship Id="rId29" Type="http://schemas.openxmlformats.org/officeDocument/2006/relationships/printerSettings" Target="../printerSettings/printerSettings470.bin"/><Relationship Id="rId1" Type="http://schemas.openxmlformats.org/officeDocument/2006/relationships/printerSettings" Target="../printerSettings/printerSettings442.bin"/><Relationship Id="rId6" Type="http://schemas.openxmlformats.org/officeDocument/2006/relationships/printerSettings" Target="../printerSettings/printerSettings447.bin"/><Relationship Id="rId11" Type="http://schemas.openxmlformats.org/officeDocument/2006/relationships/printerSettings" Target="../printerSettings/printerSettings452.bin"/><Relationship Id="rId24" Type="http://schemas.openxmlformats.org/officeDocument/2006/relationships/printerSettings" Target="../printerSettings/printerSettings465.bin"/><Relationship Id="rId32" Type="http://schemas.openxmlformats.org/officeDocument/2006/relationships/printerSettings" Target="../printerSettings/printerSettings473.bin"/><Relationship Id="rId5" Type="http://schemas.openxmlformats.org/officeDocument/2006/relationships/printerSettings" Target="../printerSettings/printerSettings446.bin"/><Relationship Id="rId15" Type="http://schemas.openxmlformats.org/officeDocument/2006/relationships/printerSettings" Target="../printerSettings/printerSettings456.bin"/><Relationship Id="rId23" Type="http://schemas.openxmlformats.org/officeDocument/2006/relationships/printerSettings" Target="../printerSettings/printerSettings464.bin"/><Relationship Id="rId28" Type="http://schemas.openxmlformats.org/officeDocument/2006/relationships/printerSettings" Target="../printerSettings/printerSettings469.bin"/><Relationship Id="rId10" Type="http://schemas.openxmlformats.org/officeDocument/2006/relationships/printerSettings" Target="../printerSettings/printerSettings451.bin"/><Relationship Id="rId19" Type="http://schemas.openxmlformats.org/officeDocument/2006/relationships/printerSettings" Target="../printerSettings/printerSettings460.bin"/><Relationship Id="rId31" Type="http://schemas.openxmlformats.org/officeDocument/2006/relationships/printerSettings" Target="../printerSettings/printerSettings472.bin"/><Relationship Id="rId4" Type="http://schemas.openxmlformats.org/officeDocument/2006/relationships/printerSettings" Target="../printerSettings/printerSettings445.bin"/><Relationship Id="rId9" Type="http://schemas.openxmlformats.org/officeDocument/2006/relationships/printerSettings" Target="../printerSettings/printerSettings450.bin"/><Relationship Id="rId14" Type="http://schemas.openxmlformats.org/officeDocument/2006/relationships/printerSettings" Target="../printerSettings/printerSettings455.bin"/><Relationship Id="rId22" Type="http://schemas.openxmlformats.org/officeDocument/2006/relationships/printerSettings" Target="../printerSettings/printerSettings463.bin"/><Relationship Id="rId27" Type="http://schemas.openxmlformats.org/officeDocument/2006/relationships/printerSettings" Target="../printerSettings/printerSettings468.bin"/><Relationship Id="rId30" Type="http://schemas.openxmlformats.org/officeDocument/2006/relationships/printerSettings" Target="../printerSettings/printerSettings47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81.bin"/><Relationship Id="rId13" Type="http://schemas.openxmlformats.org/officeDocument/2006/relationships/printerSettings" Target="../printerSettings/printerSettings486.bin"/><Relationship Id="rId18" Type="http://schemas.openxmlformats.org/officeDocument/2006/relationships/printerSettings" Target="../printerSettings/printerSettings491.bin"/><Relationship Id="rId26" Type="http://schemas.openxmlformats.org/officeDocument/2006/relationships/printerSettings" Target="../printerSettings/printerSettings499.bin"/><Relationship Id="rId3" Type="http://schemas.openxmlformats.org/officeDocument/2006/relationships/printerSettings" Target="../printerSettings/printerSettings476.bin"/><Relationship Id="rId21" Type="http://schemas.openxmlformats.org/officeDocument/2006/relationships/printerSettings" Target="../printerSettings/printerSettings494.bin"/><Relationship Id="rId7" Type="http://schemas.openxmlformats.org/officeDocument/2006/relationships/printerSettings" Target="../printerSettings/printerSettings480.bin"/><Relationship Id="rId12" Type="http://schemas.openxmlformats.org/officeDocument/2006/relationships/printerSettings" Target="../printerSettings/printerSettings485.bin"/><Relationship Id="rId17" Type="http://schemas.openxmlformats.org/officeDocument/2006/relationships/printerSettings" Target="../printerSettings/printerSettings490.bin"/><Relationship Id="rId25" Type="http://schemas.openxmlformats.org/officeDocument/2006/relationships/printerSettings" Target="../printerSettings/printerSettings498.bin"/><Relationship Id="rId2" Type="http://schemas.openxmlformats.org/officeDocument/2006/relationships/printerSettings" Target="../printerSettings/printerSettings475.bin"/><Relationship Id="rId16" Type="http://schemas.openxmlformats.org/officeDocument/2006/relationships/printerSettings" Target="../printerSettings/printerSettings489.bin"/><Relationship Id="rId20" Type="http://schemas.openxmlformats.org/officeDocument/2006/relationships/printerSettings" Target="../printerSettings/printerSettings493.bin"/><Relationship Id="rId1" Type="http://schemas.openxmlformats.org/officeDocument/2006/relationships/printerSettings" Target="../printerSettings/printerSettings474.bin"/><Relationship Id="rId6" Type="http://schemas.openxmlformats.org/officeDocument/2006/relationships/printerSettings" Target="../printerSettings/printerSettings479.bin"/><Relationship Id="rId11" Type="http://schemas.openxmlformats.org/officeDocument/2006/relationships/printerSettings" Target="../printerSettings/printerSettings484.bin"/><Relationship Id="rId24" Type="http://schemas.openxmlformats.org/officeDocument/2006/relationships/printerSettings" Target="../printerSettings/printerSettings497.bin"/><Relationship Id="rId5" Type="http://schemas.openxmlformats.org/officeDocument/2006/relationships/printerSettings" Target="../printerSettings/printerSettings478.bin"/><Relationship Id="rId15" Type="http://schemas.openxmlformats.org/officeDocument/2006/relationships/printerSettings" Target="../printerSettings/printerSettings488.bin"/><Relationship Id="rId23" Type="http://schemas.openxmlformats.org/officeDocument/2006/relationships/printerSettings" Target="../printerSettings/printerSettings496.bin"/><Relationship Id="rId10" Type="http://schemas.openxmlformats.org/officeDocument/2006/relationships/printerSettings" Target="../printerSettings/printerSettings483.bin"/><Relationship Id="rId19" Type="http://schemas.openxmlformats.org/officeDocument/2006/relationships/printerSettings" Target="../printerSettings/printerSettings492.bin"/><Relationship Id="rId4" Type="http://schemas.openxmlformats.org/officeDocument/2006/relationships/printerSettings" Target="../printerSettings/printerSettings477.bin"/><Relationship Id="rId9" Type="http://schemas.openxmlformats.org/officeDocument/2006/relationships/printerSettings" Target="../printerSettings/printerSettings482.bin"/><Relationship Id="rId14" Type="http://schemas.openxmlformats.org/officeDocument/2006/relationships/printerSettings" Target="../printerSettings/printerSettings487.bin"/><Relationship Id="rId22" Type="http://schemas.openxmlformats.org/officeDocument/2006/relationships/printerSettings" Target="../printerSettings/printerSettings49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26" Type="http://schemas.openxmlformats.org/officeDocument/2006/relationships/printerSettings" Target="../printerSettings/printerSettings41.bin"/><Relationship Id="rId3" Type="http://schemas.openxmlformats.org/officeDocument/2006/relationships/printerSettings" Target="../printerSettings/printerSettings18.bin"/><Relationship Id="rId21" Type="http://schemas.openxmlformats.org/officeDocument/2006/relationships/printerSettings" Target="../printerSettings/printerSettings36.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5" Type="http://schemas.openxmlformats.org/officeDocument/2006/relationships/printerSettings" Target="../printerSettings/printerSettings40.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20" Type="http://schemas.openxmlformats.org/officeDocument/2006/relationships/printerSettings" Target="../printerSettings/printerSettings35.bin"/><Relationship Id="rId29" Type="http://schemas.openxmlformats.org/officeDocument/2006/relationships/printerSettings" Target="../printerSettings/printerSettings44.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24" Type="http://schemas.openxmlformats.org/officeDocument/2006/relationships/printerSettings" Target="../printerSettings/printerSettings39.bin"/><Relationship Id="rId32" Type="http://schemas.openxmlformats.org/officeDocument/2006/relationships/printerSettings" Target="../printerSettings/printerSettings47.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23" Type="http://schemas.openxmlformats.org/officeDocument/2006/relationships/printerSettings" Target="../printerSettings/printerSettings38.bin"/><Relationship Id="rId28" Type="http://schemas.openxmlformats.org/officeDocument/2006/relationships/printerSettings" Target="../printerSettings/printerSettings43.bin"/><Relationship Id="rId10" Type="http://schemas.openxmlformats.org/officeDocument/2006/relationships/printerSettings" Target="../printerSettings/printerSettings25.bin"/><Relationship Id="rId19" Type="http://schemas.openxmlformats.org/officeDocument/2006/relationships/printerSettings" Target="../printerSettings/printerSettings34.bin"/><Relationship Id="rId31" Type="http://schemas.openxmlformats.org/officeDocument/2006/relationships/printerSettings" Target="../printerSettings/printerSettings46.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 Id="rId22" Type="http://schemas.openxmlformats.org/officeDocument/2006/relationships/printerSettings" Target="../printerSettings/printerSettings37.bin"/><Relationship Id="rId27" Type="http://schemas.openxmlformats.org/officeDocument/2006/relationships/printerSettings" Target="../printerSettings/printerSettings42.bin"/><Relationship Id="rId30" Type="http://schemas.openxmlformats.org/officeDocument/2006/relationships/printerSettings" Target="../printerSettings/printerSettings45.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07.bin"/><Relationship Id="rId13" Type="http://schemas.openxmlformats.org/officeDocument/2006/relationships/printerSettings" Target="../printerSettings/printerSettings512.bin"/><Relationship Id="rId18" Type="http://schemas.openxmlformats.org/officeDocument/2006/relationships/printerSettings" Target="../printerSettings/printerSettings517.bin"/><Relationship Id="rId26" Type="http://schemas.openxmlformats.org/officeDocument/2006/relationships/printerSettings" Target="../printerSettings/printerSettings525.bin"/><Relationship Id="rId3" Type="http://schemas.openxmlformats.org/officeDocument/2006/relationships/printerSettings" Target="../printerSettings/printerSettings502.bin"/><Relationship Id="rId21" Type="http://schemas.openxmlformats.org/officeDocument/2006/relationships/printerSettings" Target="../printerSettings/printerSettings520.bin"/><Relationship Id="rId7" Type="http://schemas.openxmlformats.org/officeDocument/2006/relationships/printerSettings" Target="../printerSettings/printerSettings506.bin"/><Relationship Id="rId12" Type="http://schemas.openxmlformats.org/officeDocument/2006/relationships/printerSettings" Target="../printerSettings/printerSettings511.bin"/><Relationship Id="rId17" Type="http://schemas.openxmlformats.org/officeDocument/2006/relationships/printerSettings" Target="../printerSettings/printerSettings516.bin"/><Relationship Id="rId25" Type="http://schemas.openxmlformats.org/officeDocument/2006/relationships/printerSettings" Target="../printerSettings/printerSettings524.bin"/><Relationship Id="rId2" Type="http://schemas.openxmlformats.org/officeDocument/2006/relationships/printerSettings" Target="../printerSettings/printerSettings501.bin"/><Relationship Id="rId16" Type="http://schemas.openxmlformats.org/officeDocument/2006/relationships/printerSettings" Target="../printerSettings/printerSettings515.bin"/><Relationship Id="rId20" Type="http://schemas.openxmlformats.org/officeDocument/2006/relationships/printerSettings" Target="../printerSettings/printerSettings519.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11" Type="http://schemas.openxmlformats.org/officeDocument/2006/relationships/printerSettings" Target="../printerSettings/printerSettings510.bin"/><Relationship Id="rId24" Type="http://schemas.openxmlformats.org/officeDocument/2006/relationships/printerSettings" Target="../printerSettings/printerSettings523.bin"/><Relationship Id="rId5" Type="http://schemas.openxmlformats.org/officeDocument/2006/relationships/printerSettings" Target="../printerSettings/printerSettings504.bin"/><Relationship Id="rId15" Type="http://schemas.openxmlformats.org/officeDocument/2006/relationships/printerSettings" Target="../printerSettings/printerSettings514.bin"/><Relationship Id="rId23" Type="http://schemas.openxmlformats.org/officeDocument/2006/relationships/printerSettings" Target="../printerSettings/printerSettings522.bin"/><Relationship Id="rId10" Type="http://schemas.openxmlformats.org/officeDocument/2006/relationships/printerSettings" Target="../printerSettings/printerSettings509.bin"/><Relationship Id="rId19" Type="http://schemas.openxmlformats.org/officeDocument/2006/relationships/printerSettings" Target="../printerSettings/printerSettings518.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 Id="rId14" Type="http://schemas.openxmlformats.org/officeDocument/2006/relationships/printerSettings" Target="../printerSettings/printerSettings513.bin"/><Relationship Id="rId22" Type="http://schemas.openxmlformats.org/officeDocument/2006/relationships/printerSettings" Target="../printerSettings/printerSettings521.bin"/><Relationship Id="rId27" Type="http://schemas.openxmlformats.org/officeDocument/2006/relationships/printerSettings" Target="../printerSettings/printerSettings526.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34.bin"/><Relationship Id="rId13" Type="http://schemas.openxmlformats.org/officeDocument/2006/relationships/printerSettings" Target="../printerSettings/printerSettings539.bin"/><Relationship Id="rId18" Type="http://schemas.openxmlformats.org/officeDocument/2006/relationships/printerSettings" Target="../printerSettings/printerSettings544.bin"/><Relationship Id="rId3" Type="http://schemas.openxmlformats.org/officeDocument/2006/relationships/printerSettings" Target="../printerSettings/printerSettings529.bin"/><Relationship Id="rId21" Type="http://schemas.openxmlformats.org/officeDocument/2006/relationships/printerSettings" Target="../printerSettings/printerSettings547.bin"/><Relationship Id="rId7" Type="http://schemas.openxmlformats.org/officeDocument/2006/relationships/printerSettings" Target="../printerSettings/printerSettings533.bin"/><Relationship Id="rId12" Type="http://schemas.openxmlformats.org/officeDocument/2006/relationships/printerSettings" Target="../printerSettings/printerSettings538.bin"/><Relationship Id="rId17" Type="http://schemas.openxmlformats.org/officeDocument/2006/relationships/printerSettings" Target="../printerSettings/printerSettings543.bin"/><Relationship Id="rId2" Type="http://schemas.openxmlformats.org/officeDocument/2006/relationships/printerSettings" Target="../printerSettings/printerSettings528.bin"/><Relationship Id="rId16" Type="http://schemas.openxmlformats.org/officeDocument/2006/relationships/printerSettings" Target="../printerSettings/printerSettings542.bin"/><Relationship Id="rId20" Type="http://schemas.openxmlformats.org/officeDocument/2006/relationships/printerSettings" Target="../printerSettings/printerSettings546.bin"/><Relationship Id="rId1" Type="http://schemas.openxmlformats.org/officeDocument/2006/relationships/printerSettings" Target="../printerSettings/printerSettings527.bin"/><Relationship Id="rId6" Type="http://schemas.openxmlformats.org/officeDocument/2006/relationships/printerSettings" Target="../printerSettings/printerSettings532.bin"/><Relationship Id="rId11" Type="http://schemas.openxmlformats.org/officeDocument/2006/relationships/printerSettings" Target="../printerSettings/printerSettings537.bin"/><Relationship Id="rId5" Type="http://schemas.openxmlformats.org/officeDocument/2006/relationships/printerSettings" Target="../printerSettings/printerSettings531.bin"/><Relationship Id="rId15" Type="http://schemas.openxmlformats.org/officeDocument/2006/relationships/printerSettings" Target="../printerSettings/printerSettings541.bin"/><Relationship Id="rId10" Type="http://schemas.openxmlformats.org/officeDocument/2006/relationships/printerSettings" Target="../printerSettings/printerSettings536.bin"/><Relationship Id="rId19" Type="http://schemas.openxmlformats.org/officeDocument/2006/relationships/printerSettings" Target="../printerSettings/printerSettings545.bin"/><Relationship Id="rId4" Type="http://schemas.openxmlformats.org/officeDocument/2006/relationships/printerSettings" Target="../printerSettings/printerSettings530.bin"/><Relationship Id="rId9" Type="http://schemas.openxmlformats.org/officeDocument/2006/relationships/printerSettings" Target="../printerSettings/printerSettings535.bin"/><Relationship Id="rId14" Type="http://schemas.openxmlformats.org/officeDocument/2006/relationships/printerSettings" Target="../printerSettings/printerSettings540.bin"/><Relationship Id="rId22" Type="http://schemas.openxmlformats.org/officeDocument/2006/relationships/printerSettings" Target="../printerSettings/printerSettings54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56.bin"/><Relationship Id="rId13" Type="http://schemas.openxmlformats.org/officeDocument/2006/relationships/printerSettings" Target="../printerSettings/printerSettings561.bin"/><Relationship Id="rId18" Type="http://schemas.openxmlformats.org/officeDocument/2006/relationships/printerSettings" Target="../printerSettings/printerSettings566.bin"/><Relationship Id="rId3" Type="http://schemas.openxmlformats.org/officeDocument/2006/relationships/printerSettings" Target="../printerSettings/printerSettings551.bin"/><Relationship Id="rId7" Type="http://schemas.openxmlformats.org/officeDocument/2006/relationships/printerSettings" Target="../printerSettings/printerSettings555.bin"/><Relationship Id="rId12" Type="http://schemas.openxmlformats.org/officeDocument/2006/relationships/printerSettings" Target="../printerSettings/printerSettings560.bin"/><Relationship Id="rId17" Type="http://schemas.openxmlformats.org/officeDocument/2006/relationships/printerSettings" Target="../printerSettings/printerSettings565.bin"/><Relationship Id="rId2" Type="http://schemas.openxmlformats.org/officeDocument/2006/relationships/printerSettings" Target="../printerSettings/printerSettings550.bin"/><Relationship Id="rId16" Type="http://schemas.openxmlformats.org/officeDocument/2006/relationships/printerSettings" Target="../printerSettings/printerSettings564.bin"/><Relationship Id="rId20" Type="http://schemas.openxmlformats.org/officeDocument/2006/relationships/printerSettings" Target="../printerSettings/printerSettings568.bin"/><Relationship Id="rId1" Type="http://schemas.openxmlformats.org/officeDocument/2006/relationships/printerSettings" Target="../printerSettings/printerSettings549.bin"/><Relationship Id="rId6" Type="http://schemas.openxmlformats.org/officeDocument/2006/relationships/printerSettings" Target="../printerSettings/printerSettings554.bin"/><Relationship Id="rId11" Type="http://schemas.openxmlformats.org/officeDocument/2006/relationships/printerSettings" Target="../printerSettings/printerSettings559.bin"/><Relationship Id="rId5" Type="http://schemas.openxmlformats.org/officeDocument/2006/relationships/printerSettings" Target="../printerSettings/printerSettings553.bin"/><Relationship Id="rId15" Type="http://schemas.openxmlformats.org/officeDocument/2006/relationships/printerSettings" Target="../printerSettings/printerSettings563.bin"/><Relationship Id="rId10" Type="http://schemas.openxmlformats.org/officeDocument/2006/relationships/printerSettings" Target="../printerSettings/printerSettings558.bin"/><Relationship Id="rId19" Type="http://schemas.openxmlformats.org/officeDocument/2006/relationships/printerSettings" Target="../printerSettings/printerSettings567.bin"/><Relationship Id="rId4" Type="http://schemas.openxmlformats.org/officeDocument/2006/relationships/printerSettings" Target="../printerSettings/printerSettings552.bin"/><Relationship Id="rId9" Type="http://schemas.openxmlformats.org/officeDocument/2006/relationships/printerSettings" Target="../printerSettings/printerSettings557.bin"/><Relationship Id="rId14" Type="http://schemas.openxmlformats.org/officeDocument/2006/relationships/printerSettings" Target="../printerSettings/printerSettings562.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76.bin"/><Relationship Id="rId13" Type="http://schemas.openxmlformats.org/officeDocument/2006/relationships/printerSettings" Target="../printerSettings/printerSettings581.bin"/><Relationship Id="rId3" Type="http://schemas.openxmlformats.org/officeDocument/2006/relationships/printerSettings" Target="../printerSettings/printerSettings571.bin"/><Relationship Id="rId7" Type="http://schemas.openxmlformats.org/officeDocument/2006/relationships/printerSettings" Target="../printerSettings/printerSettings575.bin"/><Relationship Id="rId12" Type="http://schemas.openxmlformats.org/officeDocument/2006/relationships/printerSettings" Target="../printerSettings/printerSettings580.bin"/><Relationship Id="rId17" Type="http://schemas.openxmlformats.org/officeDocument/2006/relationships/printerSettings" Target="../printerSettings/printerSettings585.bin"/><Relationship Id="rId2" Type="http://schemas.openxmlformats.org/officeDocument/2006/relationships/printerSettings" Target="../printerSettings/printerSettings570.bin"/><Relationship Id="rId16" Type="http://schemas.openxmlformats.org/officeDocument/2006/relationships/printerSettings" Target="../printerSettings/printerSettings584.bin"/><Relationship Id="rId1" Type="http://schemas.openxmlformats.org/officeDocument/2006/relationships/printerSettings" Target="../printerSettings/printerSettings569.bin"/><Relationship Id="rId6" Type="http://schemas.openxmlformats.org/officeDocument/2006/relationships/printerSettings" Target="../printerSettings/printerSettings574.bin"/><Relationship Id="rId11" Type="http://schemas.openxmlformats.org/officeDocument/2006/relationships/printerSettings" Target="../printerSettings/printerSettings579.bin"/><Relationship Id="rId5" Type="http://schemas.openxmlformats.org/officeDocument/2006/relationships/printerSettings" Target="../printerSettings/printerSettings573.bin"/><Relationship Id="rId15" Type="http://schemas.openxmlformats.org/officeDocument/2006/relationships/printerSettings" Target="../printerSettings/printerSettings583.bin"/><Relationship Id="rId10" Type="http://schemas.openxmlformats.org/officeDocument/2006/relationships/printerSettings" Target="../printerSettings/printerSettings578.bin"/><Relationship Id="rId4" Type="http://schemas.openxmlformats.org/officeDocument/2006/relationships/printerSettings" Target="../printerSettings/printerSettings572.bin"/><Relationship Id="rId9" Type="http://schemas.openxmlformats.org/officeDocument/2006/relationships/printerSettings" Target="../printerSettings/printerSettings577.bin"/><Relationship Id="rId14" Type="http://schemas.openxmlformats.org/officeDocument/2006/relationships/printerSettings" Target="../printerSettings/printerSettings582.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93.bin"/><Relationship Id="rId13" Type="http://schemas.openxmlformats.org/officeDocument/2006/relationships/printerSettings" Target="../printerSettings/printerSettings598.bin"/><Relationship Id="rId18" Type="http://schemas.openxmlformats.org/officeDocument/2006/relationships/printerSettings" Target="../printerSettings/printerSettings603.bin"/><Relationship Id="rId3" Type="http://schemas.openxmlformats.org/officeDocument/2006/relationships/printerSettings" Target="../printerSettings/printerSettings588.bin"/><Relationship Id="rId21" Type="http://schemas.openxmlformats.org/officeDocument/2006/relationships/printerSettings" Target="../printerSettings/printerSettings606.bin"/><Relationship Id="rId7" Type="http://schemas.openxmlformats.org/officeDocument/2006/relationships/printerSettings" Target="../printerSettings/printerSettings592.bin"/><Relationship Id="rId12" Type="http://schemas.openxmlformats.org/officeDocument/2006/relationships/printerSettings" Target="../printerSettings/printerSettings597.bin"/><Relationship Id="rId17" Type="http://schemas.openxmlformats.org/officeDocument/2006/relationships/printerSettings" Target="../printerSettings/printerSettings602.bin"/><Relationship Id="rId2" Type="http://schemas.openxmlformats.org/officeDocument/2006/relationships/printerSettings" Target="../printerSettings/printerSettings587.bin"/><Relationship Id="rId16" Type="http://schemas.openxmlformats.org/officeDocument/2006/relationships/printerSettings" Target="../printerSettings/printerSettings601.bin"/><Relationship Id="rId20" Type="http://schemas.openxmlformats.org/officeDocument/2006/relationships/printerSettings" Target="../printerSettings/printerSettings605.bin"/><Relationship Id="rId1" Type="http://schemas.openxmlformats.org/officeDocument/2006/relationships/printerSettings" Target="../printerSettings/printerSettings586.bin"/><Relationship Id="rId6" Type="http://schemas.openxmlformats.org/officeDocument/2006/relationships/printerSettings" Target="../printerSettings/printerSettings591.bin"/><Relationship Id="rId11" Type="http://schemas.openxmlformats.org/officeDocument/2006/relationships/printerSettings" Target="../printerSettings/printerSettings596.bin"/><Relationship Id="rId5" Type="http://schemas.openxmlformats.org/officeDocument/2006/relationships/printerSettings" Target="../printerSettings/printerSettings590.bin"/><Relationship Id="rId15" Type="http://schemas.openxmlformats.org/officeDocument/2006/relationships/printerSettings" Target="../printerSettings/printerSettings600.bin"/><Relationship Id="rId10" Type="http://schemas.openxmlformats.org/officeDocument/2006/relationships/printerSettings" Target="../printerSettings/printerSettings595.bin"/><Relationship Id="rId19" Type="http://schemas.openxmlformats.org/officeDocument/2006/relationships/printerSettings" Target="../printerSettings/printerSettings604.bin"/><Relationship Id="rId4" Type="http://schemas.openxmlformats.org/officeDocument/2006/relationships/printerSettings" Target="../printerSettings/printerSettings589.bin"/><Relationship Id="rId9" Type="http://schemas.openxmlformats.org/officeDocument/2006/relationships/printerSettings" Target="../printerSettings/printerSettings594.bin"/><Relationship Id="rId14" Type="http://schemas.openxmlformats.org/officeDocument/2006/relationships/printerSettings" Target="../printerSettings/printerSettings59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14.bin"/><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26" Type="http://schemas.openxmlformats.org/officeDocument/2006/relationships/printerSettings" Target="../printerSettings/printerSettings632.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5" Type="http://schemas.openxmlformats.org/officeDocument/2006/relationships/printerSettings" Target="../printerSettings/printerSettings631.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29" Type="http://schemas.openxmlformats.org/officeDocument/2006/relationships/printerSettings" Target="../printerSettings/printerSettings635.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32" Type="http://schemas.openxmlformats.org/officeDocument/2006/relationships/printerSettings" Target="../printerSettings/printerSettings638.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28" Type="http://schemas.openxmlformats.org/officeDocument/2006/relationships/printerSettings" Target="../printerSettings/printerSettings634.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31" Type="http://schemas.openxmlformats.org/officeDocument/2006/relationships/printerSettings" Target="../printerSettings/printerSettings637.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 Id="rId27" Type="http://schemas.openxmlformats.org/officeDocument/2006/relationships/printerSettings" Target="../printerSettings/printerSettings633.bin"/><Relationship Id="rId30" Type="http://schemas.openxmlformats.org/officeDocument/2006/relationships/printerSettings" Target="../printerSettings/printerSettings636.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46.bin"/><Relationship Id="rId13" Type="http://schemas.openxmlformats.org/officeDocument/2006/relationships/printerSettings" Target="../printerSettings/printerSettings651.bin"/><Relationship Id="rId18" Type="http://schemas.openxmlformats.org/officeDocument/2006/relationships/printerSettings" Target="../printerSettings/printerSettings656.bin"/><Relationship Id="rId3" Type="http://schemas.openxmlformats.org/officeDocument/2006/relationships/printerSettings" Target="../printerSettings/printerSettings641.bin"/><Relationship Id="rId21" Type="http://schemas.openxmlformats.org/officeDocument/2006/relationships/printerSettings" Target="../printerSettings/printerSettings659.bin"/><Relationship Id="rId7" Type="http://schemas.openxmlformats.org/officeDocument/2006/relationships/printerSettings" Target="../printerSettings/printerSettings645.bin"/><Relationship Id="rId12" Type="http://schemas.openxmlformats.org/officeDocument/2006/relationships/printerSettings" Target="../printerSettings/printerSettings650.bin"/><Relationship Id="rId17" Type="http://schemas.openxmlformats.org/officeDocument/2006/relationships/printerSettings" Target="../printerSettings/printerSettings655.bin"/><Relationship Id="rId2" Type="http://schemas.openxmlformats.org/officeDocument/2006/relationships/printerSettings" Target="../printerSettings/printerSettings640.bin"/><Relationship Id="rId16" Type="http://schemas.openxmlformats.org/officeDocument/2006/relationships/printerSettings" Target="../printerSettings/printerSettings654.bin"/><Relationship Id="rId20" Type="http://schemas.openxmlformats.org/officeDocument/2006/relationships/printerSettings" Target="../printerSettings/printerSettings658.bin"/><Relationship Id="rId1" Type="http://schemas.openxmlformats.org/officeDocument/2006/relationships/printerSettings" Target="../printerSettings/printerSettings639.bin"/><Relationship Id="rId6" Type="http://schemas.openxmlformats.org/officeDocument/2006/relationships/printerSettings" Target="../printerSettings/printerSettings644.bin"/><Relationship Id="rId11" Type="http://schemas.openxmlformats.org/officeDocument/2006/relationships/printerSettings" Target="../printerSettings/printerSettings649.bin"/><Relationship Id="rId24" Type="http://schemas.openxmlformats.org/officeDocument/2006/relationships/printerSettings" Target="../printerSettings/printerSettings662.bin"/><Relationship Id="rId5" Type="http://schemas.openxmlformats.org/officeDocument/2006/relationships/printerSettings" Target="../printerSettings/printerSettings643.bin"/><Relationship Id="rId15" Type="http://schemas.openxmlformats.org/officeDocument/2006/relationships/printerSettings" Target="../printerSettings/printerSettings653.bin"/><Relationship Id="rId23" Type="http://schemas.openxmlformats.org/officeDocument/2006/relationships/printerSettings" Target="../printerSettings/printerSettings661.bin"/><Relationship Id="rId10" Type="http://schemas.openxmlformats.org/officeDocument/2006/relationships/printerSettings" Target="../printerSettings/printerSettings648.bin"/><Relationship Id="rId19" Type="http://schemas.openxmlformats.org/officeDocument/2006/relationships/printerSettings" Target="../printerSettings/printerSettings657.bin"/><Relationship Id="rId4" Type="http://schemas.openxmlformats.org/officeDocument/2006/relationships/printerSettings" Target="../printerSettings/printerSettings642.bin"/><Relationship Id="rId9" Type="http://schemas.openxmlformats.org/officeDocument/2006/relationships/printerSettings" Target="../printerSettings/printerSettings647.bin"/><Relationship Id="rId14" Type="http://schemas.openxmlformats.org/officeDocument/2006/relationships/printerSettings" Target="../printerSettings/printerSettings652.bin"/><Relationship Id="rId22" Type="http://schemas.openxmlformats.org/officeDocument/2006/relationships/printerSettings" Target="../printerSettings/printerSettings660.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70.bin"/><Relationship Id="rId13" Type="http://schemas.openxmlformats.org/officeDocument/2006/relationships/printerSettings" Target="../printerSettings/printerSettings675.bin"/><Relationship Id="rId18" Type="http://schemas.openxmlformats.org/officeDocument/2006/relationships/printerSettings" Target="../printerSettings/printerSettings680.bin"/><Relationship Id="rId3" Type="http://schemas.openxmlformats.org/officeDocument/2006/relationships/printerSettings" Target="../printerSettings/printerSettings665.bin"/><Relationship Id="rId21" Type="http://schemas.openxmlformats.org/officeDocument/2006/relationships/printerSettings" Target="../printerSettings/printerSettings683.bin"/><Relationship Id="rId7" Type="http://schemas.openxmlformats.org/officeDocument/2006/relationships/printerSettings" Target="../printerSettings/printerSettings669.bin"/><Relationship Id="rId12" Type="http://schemas.openxmlformats.org/officeDocument/2006/relationships/printerSettings" Target="../printerSettings/printerSettings674.bin"/><Relationship Id="rId17" Type="http://schemas.openxmlformats.org/officeDocument/2006/relationships/printerSettings" Target="../printerSettings/printerSettings679.bin"/><Relationship Id="rId2" Type="http://schemas.openxmlformats.org/officeDocument/2006/relationships/printerSettings" Target="../printerSettings/printerSettings664.bin"/><Relationship Id="rId16" Type="http://schemas.openxmlformats.org/officeDocument/2006/relationships/printerSettings" Target="../printerSettings/printerSettings678.bin"/><Relationship Id="rId20" Type="http://schemas.openxmlformats.org/officeDocument/2006/relationships/printerSettings" Target="../printerSettings/printerSettings682.bin"/><Relationship Id="rId1" Type="http://schemas.openxmlformats.org/officeDocument/2006/relationships/printerSettings" Target="../printerSettings/printerSettings663.bin"/><Relationship Id="rId6" Type="http://schemas.openxmlformats.org/officeDocument/2006/relationships/printerSettings" Target="../printerSettings/printerSettings668.bin"/><Relationship Id="rId11" Type="http://schemas.openxmlformats.org/officeDocument/2006/relationships/printerSettings" Target="../printerSettings/printerSettings673.bin"/><Relationship Id="rId24" Type="http://schemas.openxmlformats.org/officeDocument/2006/relationships/printerSettings" Target="../printerSettings/printerSettings686.bin"/><Relationship Id="rId5" Type="http://schemas.openxmlformats.org/officeDocument/2006/relationships/printerSettings" Target="../printerSettings/printerSettings667.bin"/><Relationship Id="rId15" Type="http://schemas.openxmlformats.org/officeDocument/2006/relationships/printerSettings" Target="../printerSettings/printerSettings677.bin"/><Relationship Id="rId23" Type="http://schemas.openxmlformats.org/officeDocument/2006/relationships/printerSettings" Target="../printerSettings/printerSettings685.bin"/><Relationship Id="rId10" Type="http://schemas.openxmlformats.org/officeDocument/2006/relationships/printerSettings" Target="../printerSettings/printerSettings672.bin"/><Relationship Id="rId19" Type="http://schemas.openxmlformats.org/officeDocument/2006/relationships/printerSettings" Target="../printerSettings/printerSettings681.bin"/><Relationship Id="rId4" Type="http://schemas.openxmlformats.org/officeDocument/2006/relationships/printerSettings" Target="../printerSettings/printerSettings666.bin"/><Relationship Id="rId9" Type="http://schemas.openxmlformats.org/officeDocument/2006/relationships/printerSettings" Target="../printerSettings/printerSettings671.bin"/><Relationship Id="rId14" Type="http://schemas.openxmlformats.org/officeDocument/2006/relationships/printerSettings" Target="../printerSettings/printerSettings676.bin"/><Relationship Id="rId22" Type="http://schemas.openxmlformats.org/officeDocument/2006/relationships/printerSettings" Target="../printerSettings/printerSettings684.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94.bin"/><Relationship Id="rId13" Type="http://schemas.openxmlformats.org/officeDocument/2006/relationships/printerSettings" Target="../printerSettings/printerSettings699.bin"/><Relationship Id="rId18" Type="http://schemas.openxmlformats.org/officeDocument/2006/relationships/printerSettings" Target="../printerSettings/printerSettings704.bin"/><Relationship Id="rId3" Type="http://schemas.openxmlformats.org/officeDocument/2006/relationships/printerSettings" Target="../printerSettings/printerSettings689.bin"/><Relationship Id="rId21" Type="http://schemas.openxmlformats.org/officeDocument/2006/relationships/printerSettings" Target="../printerSettings/printerSettings707.bin"/><Relationship Id="rId7" Type="http://schemas.openxmlformats.org/officeDocument/2006/relationships/printerSettings" Target="../printerSettings/printerSettings693.bin"/><Relationship Id="rId12" Type="http://schemas.openxmlformats.org/officeDocument/2006/relationships/printerSettings" Target="../printerSettings/printerSettings698.bin"/><Relationship Id="rId17" Type="http://schemas.openxmlformats.org/officeDocument/2006/relationships/printerSettings" Target="../printerSettings/printerSettings703.bin"/><Relationship Id="rId2" Type="http://schemas.openxmlformats.org/officeDocument/2006/relationships/printerSettings" Target="../printerSettings/printerSettings688.bin"/><Relationship Id="rId16" Type="http://schemas.openxmlformats.org/officeDocument/2006/relationships/printerSettings" Target="../printerSettings/printerSettings702.bin"/><Relationship Id="rId20" Type="http://schemas.openxmlformats.org/officeDocument/2006/relationships/printerSettings" Target="../printerSettings/printerSettings706.bin"/><Relationship Id="rId1" Type="http://schemas.openxmlformats.org/officeDocument/2006/relationships/printerSettings" Target="../printerSettings/printerSettings687.bin"/><Relationship Id="rId6" Type="http://schemas.openxmlformats.org/officeDocument/2006/relationships/printerSettings" Target="../printerSettings/printerSettings692.bin"/><Relationship Id="rId11" Type="http://schemas.openxmlformats.org/officeDocument/2006/relationships/printerSettings" Target="../printerSettings/printerSettings697.bin"/><Relationship Id="rId24" Type="http://schemas.openxmlformats.org/officeDocument/2006/relationships/printerSettings" Target="../printerSettings/printerSettings710.bin"/><Relationship Id="rId5" Type="http://schemas.openxmlformats.org/officeDocument/2006/relationships/printerSettings" Target="../printerSettings/printerSettings691.bin"/><Relationship Id="rId15" Type="http://schemas.openxmlformats.org/officeDocument/2006/relationships/printerSettings" Target="../printerSettings/printerSettings701.bin"/><Relationship Id="rId23" Type="http://schemas.openxmlformats.org/officeDocument/2006/relationships/printerSettings" Target="../printerSettings/printerSettings709.bin"/><Relationship Id="rId10" Type="http://schemas.openxmlformats.org/officeDocument/2006/relationships/printerSettings" Target="../printerSettings/printerSettings696.bin"/><Relationship Id="rId19" Type="http://schemas.openxmlformats.org/officeDocument/2006/relationships/printerSettings" Target="../printerSettings/printerSettings705.bin"/><Relationship Id="rId4" Type="http://schemas.openxmlformats.org/officeDocument/2006/relationships/printerSettings" Target="../printerSettings/printerSettings690.bin"/><Relationship Id="rId9" Type="http://schemas.openxmlformats.org/officeDocument/2006/relationships/printerSettings" Target="../printerSettings/printerSettings695.bin"/><Relationship Id="rId14" Type="http://schemas.openxmlformats.org/officeDocument/2006/relationships/printerSettings" Target="../printerSettings/printerSettings700.bin"/><Relationship Id="rId22" Type="http://schemas.openxmlformats.org/officeDocument/2006/relationships/printerSettings" Target="../printerSettings/printerSettings708.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718.bin"/><Relationship Id="rId13" Type="http://schemas.openxmlformats.org/officeDocument/2006/relationships/printerSettings" Target="../printerSettings/printerSettings723.bin"/><Relationship Id="rId18" Type="http://schemas.openxmlformats.org/officeDocument/2006/relationships/printerSettings" Target="../printerSettings/printerSettings728.bin"/><Relationship Id="rId3" Type="http://schemas.openxmlformats.org/officeDocument/2006/relationships/printerSettings" Target="../printerSettings/printerSettings713.bin"/><Relationship Id="rId7" Type="http://schemas.openxmlformats.org/officeDocument/2006/relationships/printerSettings" Target="../printerSettings/printerSettings717.bin"/><Relationship Id="rId12" Type="http://schemas.openxmlformats.org/officeDocument/2006/relationships/printerSettings" Target="../printerSettings/printerSettings722.bin"/><Relationship Id="rId17" Type="http://schemas.openxmlformats.org/officeDocument/2006/relationships/printerSettings" Target="../printerSettings/printerSettings727.bin"/><Relationship Id="rId2" Type="http://schemas.openxmlformats.org/officeDocument/2006/relationships/printerSettings" Target="../printerSettings/printerSettings712.bin"/><Relationship Id="rId16" Type="http://schemas.openxmlformats.org/officeDocument/2006/relationships/printerSettings" Target="../printerSettings/printerSettings726.bin"/><Relationship Id="rId1" Type="http://schemas.openxmlformats.org/officeDocument/2006/relationships/printerSettings" Target="../printerSettings/printerSettings711.bin"/><Relationship Id="rId6" Type="http://schemas.openxmlformats.org/officeDocument/2006/relationships/printerSettings" Target="../printerSettings/printerSettings716.bin"/><Relationship Id="rId11" Type="http://schemas.openxmlformats.org/officeDocument/2006/relationships/printerSettings" Target="../printerSettings/printerSettings721.bin"/><Relationship Id="rId5" Type="http://schemas.openxmlformats.org/officeDocument/2006/relationships/printerSettings" Target="../printerSettings/printerSettings715.bin"/><Relationship Id="rId15" Type="http://schemas.openxmlformats.org/officeDocument/2006/relationships/printerSettings" Target="../printerSettings/printerSettings725.bin"/><Relationship Id="rId10" Type="http://schemas.openxmlformats.org/officeDocument/2006/relationships/printerSettings" Target="../printerSettings/printerSettings720.bin"/><Relationship Id="rId19" Type="http://schemas.openxmlformats.org/officeDocument/2006/relationships/printerSettings" Target="../printerSettings/printerSettings729.bin"/><Relationship Id="rId4" Type="http://schemas.openxmlformats.org/officeDocument/2006/relationships/printerSettings" Target="../printerSettings/printerSettings714.bin"/><Relationship Id="rId9" Type="http://schemas.openxmlformats.org/officeDocument/2006/relationships/printerSettings" Target="../printerSettings/printerSettings719.bin"/><Relationship Id="rId14" Type="http://schemas.openxmlformats.org/officeDocument/2006/relationships/printerSettings" Target="../printerSettings/printerSettings72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5.bin"/><Relationship Id="rId13" Type="http://schemas.openxmlformats.org/officeDocument/2006/relationships/printerSettings" Target="../printerSettings/printerSettings60.bin"/><Relationship Id="rId18" Type="http://schemas.openxmlformats.org/officeDocument/2006/relationships/printerSettings" Target="../printerSettings/printerSettings65.bin"/><Relationship Id="rId26" Type="http://schemas.openxmlformats.org/officeDocument/2006/relationships/printerSettings" Target="../printerSettings/printerSettings73.bin"/><Relationship Id="rId3" Type="http://schemas.openxmlformats.org/officeDocument/2006/relationships/printerSettings" Target="../printerSettings/printerSettings50.bin"/><Relationship Id="rId21" Type="http://schemas.openxmlformats.org/officeDocument/2006/relationships/printerSettings" Target="../printerSettings/printerSettings68.bin"/><Relationship Id="rId7" Type="http://schemas.openxmlformats.org/officeDocument/2006/relationships/printerSettings" Target="../printerSettings/printerSettings54.bin"/><Relationship Id="rId12" Type="http://schemas.openxmlformats.org/officeDocument/2006/relationships/printerSettings" Target="../printerSettings/printerSettings59.bin"/><Relationship Id="rId17" Type="http://schemas.openxmlformats.org/officeDocument/2006/relationships/printerSettings" Target="../printerSettings/printerSettings64.bin"/><Relationship Id="rId25" Type="http://schemas.openxmlformats.org/officeDocument/2006/relationships/printerSettings" Target="../printerSettings/printerSettings72.bin"/><Relationship Id="rId2" Type="http://schemas.openxmlformats.org/officeDocument/2006/relationships/printerSettings" Target="../printerSettings/printerSettings49.bin"/><Relationship Id="rId16" Type="http://schemas.openxmlformats.org/officeDocument/2006/relationships/printerSettings" Target="../printerSettings/printerSettings63.bin"/><Relationship Id="rId20" Type="http://schemas.openxmlformats.org/officeDocument/2006/relationships/printerSettings" Target="../printerSettings/printerSettings67.bin"/><Relationship Id="rId29" Type="http://schemas.openxmlformats.org/officeDocument/2006/relationships/printerSettings" Target="../printerSettings/printerSettings76.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11" Type="http://schemas.openxmlformats.org/officeDocument/2006/relationships/printerSettings" Target="../printerSettings/printerSettings58.bin"/><Relationship Id="rId24" Type="http://schemas.openxmlformats.org/officeDocument/2006/relationships/printerSettings" Target="../printerSettings/printerSettings71.bin"/><Relationship Id="rId32" Type="http://schemas.openxmlformats.org/officeDocument/2006/relationships/printerSettings" Target="../printerSettings/printerSettings79.bin"/><Relationship Id="rId5" Type="http://schemas.openxmlformats.org/officeDocument/2006/relationships/printerSettings" Target="../printerSettings/printerSettings52.bin"/><Relationship Id="rId15" Type="http://schemas.openxmlformats.org/officeDocument/2006/relationships/printerSettings" Target="../printerSettings/printerSettings62.bin"/><Relationship Id="rId23" Type="http://schemas.openxmlformats.org/officeDocument/2006/relationships/printerSettings" Target="../printerSettings/printerSettings70.bin"/><Relationship Id="rId28" Type="http://schemas.openxmlformats.org/officeDocument/2006/relationships/printerSettings" Target="../printerSettings/printerSettings75.bin"/><Relationship Id="rId10" Type="http://schemas.openxmlformats.org/officeDocument/2006/relationships/printerSettings" Target="../printerSettings/printerSettings57.bin"/><Relationship Id="rId19" Type="http://schemas.openxmlformats.org/officeDocument/2006/relationships/printerSettings" Target="../printerSettings/printerSettings66.bin"/><Relationship Id="rId31" Type="http://schemas.openxmlformats.org/officeDocument/2006/relationships/printerSettings" Target="../printerSettings/printerSettings78.bin"/><Relationship Id="rId4" Type="http://schemas.openxmlformats.org/officeDocument/2006/relationships/printerSettings" Target="../printerSettings/printerSettings51.bin"/><Relationship Id="rId9" Type="http://schemas.openxmlformats.org/officeDocument/2006/relationships/printerSettings" Target="../printerSettings/printerSettings56.bin"/><Relationship Id="rId14" Type="http://schemas.openxmlformats.org/officeDocument/2006/relationships/printerSettings" Target="../printerSettings/printerSettings61.bin"/><Relationship Id="rId22" Type="http://schemas.openxmlformats.org/officeDocument/2006/relationships/printerSettings" Target="../printerSettings/printerSettings69.bin"/><Relationship Id="rId27" Type="http://schemas.openxmlformats.org/officeDocument/2006/relationships/printerSettings" Target="../printerSettings/printerSettings74.bin"/><Relationship Id="rId30" Type="http://schemas.openxmlformats.org/officeDocument/2006/relationships/printerSettings" Target="../printerSettings/printerSettings7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37.bin"/><Relationship Id="rId13" Type="http://schemas.openxmlformats.org/officeDocument/2006/relationships/printerSettings" Target="../printerSettings/printerSettings742.bin"/><Relationship Id="rId18" Type="http://schemas.openxmlformats.org/officeDocument/2006/relationships/printerSettings" Target="../printerSettings/printerSettings747.bin"/><Relationship Id="rId3" Type="http://schemas.openxmlformats.org/officeDocument/2006/relationships/printerSettings" Target="../printerSettings/printerSettings732.bin"/><Relationship Id="rId21" Type="http://schemas.openxmlformats.org/officeDocument/2006/relationships/printerSettings" Target="../printerSettings/printerSettings750.bin"/><Relationship Id="rId7" Type="http://schemas.openxmlformats.org/officeDocument/2006/relationships/printerSettings" Target="../printerSettings/printerSettings736.bin"/><Relationship Id="rId12" Type="http://schemas.openxmlformats.org/officeDocument/2006/relationships/printerSettings" Target="../printerSettings/printerSettings741.bin"/><Relationship Id="rId17" Type="http://schemas.openxmlformats.org/officeDocument/2006/relationships/printerSettings" Target="../printerSettings/printerSettings746.bin"/><Relationship Id="rId25" Type="http://schemas.openxmlformats.org/officeDocument/2006/relationships/printerSettings" Target="../printerSettings/printerSettings754.bin"/><Relationship Id="rId2" Type="http://schemas.openxmlformats.org/officeDocument/2006/relationships/printerSettings" Target="../printerSettings/printerSettings731.bin"/><Relationship Id="rId16" Type="http://schemas.openxmlformats.org/officeDocument/2006/relationships/printerSettings" Target="../printerSettings/printerSettings745.bin"/><Relationship Id="rId20" Type="http://schemas.openxmlformats.org/officeDocument/2006/relationships/printerSettings" Target="../printerSettings/printerSettings749.bin"/><Relationship Id="rId1" Type="http://schemas.openxmlformats.org/officeDocument/2006/relationships/printerSettings" Target="../printerSettings/printerSettings730.bin"/><Relationship Id="rId6" Type="http://schemas.openxmlformats.org/officeDocument/2006/relationships/printerSettings" Target="../printerSettings/printerSettings735.bin"/><Relationship Id="rId11" Type="http://schemas.openxmlformats.org/officeDocument/2006/relationships/printerSettings" Target="../printerSettings/printerSettings740.bin"/><Relationship Id="rId24" Type="http://schemas.openxmlformats.org/officeDocument/2006/relationships/printerSettings" Target="../printerSettings/printerSettings753.bin"/><Relationship Id="rId5" Type="http://schemas.openxmlformats.org/officeDocument/2006/relationships/printerSettings" Target="../printerSettings/printerSettings734.bin"/><Relationship Id="rId15" Type="http://schemas.openxmlformats.org/officeDocument/2006/relationships/printerSettings" Target="../printerSettings/printerSettings744.bin"/><Relationship Id="rId23" Type="http://schemas.openxmlformats.org/officeDocument/2006/relationships/printerSettings" Target="../printerSettings/printerSettings752.bin"/><Relationship Id="rId10" Type="http://schemas.openxmlformats.org/officeDocument/2006/relationships/printerSettings" Target="../printerSettings/printerSettings739.bin"/><Relationship Id="rId19" Type="http://schemas.openxmlformats.org/officeDocument/2006/relationships/printerSettings" Target="../printerSettings/printerSettings748.bin"/><Relationship Id="rId4" Type="http://schemas.openxmlformats.org/officeDocument/2006/relationships/printerSettings" Target="../printerSettings/printerSettings733.bin"/><Relationship Id="rId9" Type="http://schemas.openxmlformats.org/officeDocument/2006/relationships/printerSettings" Target="../printerSettings/printerSettings738.bin"/><Relationship Id="rId14" Type="http://schemas.openxmlformats.org/officeDocument/2006/relationships/printerSettings" Target="../printerSettings/printerSettings743.bin"/><Relationship Id="rId22" Type="http://schemas.openxmlformats.org/officeDocument/2006/relationships/printerSettings" Target="../printerSettings/printerSettings751.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762.bin"/><Relationship Id="rId13" Type="http://schemas.openxmlformats.org/officeDocument/2006/relationships/printerSettings" Target="../printerSettings/printerSettings767.bin"/><Relationship Id="rId18" Type="http://schemas.openxmlformats.org/officeDocument/2006/relationships/printerSettings" Target="../printerSettings/printerSettings772.bin"/><Relationship Id="rId3" Type="http://schemas.openxmlformats.org/officeDocument/2006/relationships/printerSettings" Target="../printerSettings/printerSettings757.bin"/><Relationship Id="rId7" Type="http://schemas.openxmlformats.org/officeDocument/2006/relationships/printerSettings" Target="../printerSettings/printerSettings761.bin"/><Relationship Id="rId12" Type="http://schemas.openxmlformats.org/officeDocument/2006/relationships/printerSettings" Target="../printerSettings/printerSettings766.bin"/><Relationship Id="rId17" Type="http://schemas.openxmlformats.org/officeDocument/2006/relationships/printerSettings" Target="../printerSettings/printerSettings771.bin"/><Relationship Id="rId2" Type="http://schemas.openxmlformats.org/officeDocument/2006/relationships/printerSettings" Target="../printerSettings/printerSettings756.bin"/><Relationship Id="rId16" Type="http://schemas.openxmlformats.org/officeDocument/2006/relationships/printerSettings" Target="../printerSettings/printerSettings770.bin"/><Relationship Id="rId1" Type="http://schemas.openxmlformats.org/officeDocument/2006/relationships/printerSettings" Target="../printerSettings/printerSettings755.bin"/><Relationship Id="rId6" Type="http://schemas.openxmlformats.org/officeDocument/2006/relationships/printerSettings" Target="../printerSettings/printerSettings760.bin"/><Relationship Id="rId11" Type="http://schemas.openxmlformats.org/officeDocument/2006/relationships/printerSettings" Target="../printerSettings/printerSettings765.bin"/><Relationship Id="rId5" Type="http://schemas.openxmlformats.org/officeDocument/2006/relationships/printerSettings" Target="../printerSettings/printerSettings759.bin"/><Relationship Id="rId15" Type="http://schemas.openxmlformats.org/officeDocument/2006/relationships/printerSettings" Target="../printerSettings/printerSettings769.bin"/><Relationship Id="rId10" Type="http://schemas.openxmlformats.org/officeDocument/2006/relationships/printerSettings" Target="../printerSettings/printerSettings764.bin"/><Relationship Id="rId4" Type="http://schemas.openxmlformats.org/officeDocument/2006/relationships/printerSettings" Target="../printerSettings/printerSettings758.bin"/><Relationship Id="rId9" Type="http://schemas.openxmlformats.org/officeDocument/2006/relationships/printerSettings" Target="../printerSettings/printerSettings763.bin"/><Relationship Id="rId14" Type="http://schemas.openxmlformats.org/officeDocument/2006/relationships/printerSettings" Target="../printerSettings/printerSettings768.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780.bin"/><Relationship Id="rId13" Type="http://schemas.openxmlformats.org/officeDocument/2006/relationships/printerSettings" Target="../printerSettings/printerSettings785.bin"/><Relationship Id="rId18" Type="http://schemas.openxmlformats.org/officeDocument/2006/relationships/printerSettings" Target="../printerSettings/printerSettings790.bin"/><Relationship Id="rId26" Type="http://schemas.openxmlformats.org/officeDocument/2006/relationships/printerSettings" Target="../printerSettings/printerSettings798.bin"/><Relationship Id="rId3" Type="http://schemas.openxmlformats.org/officeDocument/2006/relationships/printerSettings" Target="../printerSettings/printerSettings775.bin"/><Relationship Id="rId21" Type="http://schemas.openxmlformats.org/officeDocument/2006/relationships/printerSettings" Target="../printerSettings/printerSettings793.bin"/><Relationship Id="rId7" Type="http://schemas.openxmlformats.org/officeDocument/2006/relationships/printerSettings" Target="../printerSettings/printerSettings779.bin"/><Relationship Id="rId12" Type="http://schemas.openxmlformats.org/officeDocument/2006/relationships/printerSettings" Target="../printerSettings/printerSettings784.bin"/><Relationship Id="rId17" Type="http://schemas.openxmlformats.org/officeDocument/2006/relationships/printerSettings" Target="../printerSettings/printerSettings789.bin"/><Relationship Id="rId25" Type="http://schemas.openxmlformats.org/officeDocument/2006/relationships/printerSettings" Target="../printerSettings/printerSettings797.bin"/><Relationship Id="rId2" Type="http://schemas.openxmlformats.org/officeDocument/2006/relationships/printerSettings" Target="../printerSettings/printerSettings774.bin"/><Relationship Id="rId16" Type="http://schemas.openxmlformats.org/officeDocument/2006/relationships/printerSettings" Target="../printerSettings/printerSettings788.bin"/><Relationship Id="rId20" Type="http://schemas.openxmlformats.org/officeDocument/2006/relationships/printerSettings" Target="../printerSettings/printerSettings792.bin"/><Relationship Id="rId29" Type="http://schemas.openxmlformats.org/officeDocument/2006/relationships/printerSettings" Target="../printerSettings/printerSettings801.bin"/><Relationship Id="rId1" Type="http://schemas.openxmlformats.org/officeDocument/2006/relationships/printerSettings" Target="../printerSettings/printerSettings773.bin"/><Relationship Id="rId6" Type="http://schemas.openxmlformats.org/officeDocument/2006/relationships/printerSettings" Target="../printerSettings/printerSettings778.bin"/><Relationship Id="rId11" Type="http://schemas.openxmlformats.org/officeDocument/2006/relationships/printerSettings" Target="../printerSettings/printerSettings783.bin"/><Relationship Id="rId24" Type="http://schemas.openxmlformats.org/officeDocument/2006/relationships/printerSettings" Target="../printerSettings/printerSettings796.bin"/><Relationship Id="rId32" Type="http://schemas.openxmlformats.org/officeDocument/2006/relationships/printerSettings" Target="../printerSettings/printerSettings804.bin"/><Relationship Id="rId5" Type="http://schemas.openxmlformats.org/officeDocument/2006/relationships/printerSettings" Target="../printerSettings/printerSettings777.bin"/><Relationship Id="rId15" Type="http://schemas.openxmlformats.org/officeDocument/2006/relationships/printerSettings" Target="../printerSettings/printerSettings787.bin"/><Relationship Id="rId23" Type="http://schemas.openxmlformats.org/officeDocument/2006/relationships/printerSettings" Target="../printerSettings/printerSettings795.bin"/><Relationship Id="rId28" Type="http://schemas.openxmlformats.org/officeDocument/2006/relationships/printerSettings" Target="../printerSettings/printerSettings800.bin"/><Relationship Id="rId10" Type="http://schemas.openxmlformats.org/officeDocument/2006/relationships/printerSettings" Target="../printerSettings/printerSettings782.bin"/><Relationship Id="rId19" Type="http://schemas.openxmlformats.org/officeDocument/2006/relationships/printerSettings" Target="../printerSettings/printerSettings791.bin"/><Relationship Id="rId31" Type="http://schemas.openxmlformats.org/officeDocument/2006/relationships/printerSettings" Target="../printerSettings/printerSettings803.bin"/><Relationship Id="rId4" Type="http://schemas.openxmlformats.org/officeDocument/2006/relationships/printerSettings" Target="../printerSettings/printerSettings776.bin"/><Relationship Id="rId9" Type="http://schemas.openxmlformats.org/officeDocument/2006/relationships/printerSettings" Target="../printerSettings/printerSettings781.bin"/><Relationship Id="rId14" Type="http://schemas.openxmlformats.org/officeDocument/2006/relationships/printerSettings" Target="../printerSettings/printerSettings786.bin"/><Relationship Id="rId22" Type="http://schemas.openxmlformats.org/officeDocument/2006/relationships/printerSettings" Target="../printerSettings/printerSettings794.bin"/><Relationship Id="rId27" Type="http://schemas.openxmlformats.org/officeDocument/2006/relationships/printerSettings" Target="../printerSettings/printerSettings799.bin"/><Relationship Id="rId30" Type="http://schemas.openxmlformats.org/officeDocument/2006/relationships/printerSettings" Target="../printerSettings/printerSettings802.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12.bin"/><Relationship Id="rId13" Type="http://schemas.openxmlformats.org/officeDocument/2006/relationships/printerSettings" Target="../printerSettings/printerSettings817.bin"/><Relationship Id="rId18" Type="http://schemas.openxmlformats.org/officeDocument/2006/relationships/printerSettings" Target="../printerSettings/printerSettings822.bin"/><Relationship Id="rId3" Type="http://schemas.openxmlformats.org/officeDocument/2006/relationships/printerSettings" Target="../printerSettings/printerSettings807.bin"/><Relationship Id="rId21" Type="http://schemas.openxmlformats.org/officeDocument/2006/relationships/printerSettings" Target="../printerSettings/printerSettings825.bin"/><Relationship Id="rId7" Type="http://schemas.openxmlformats.org/officeDocument/2006/relationships/printerSettings" Target="../printerSettings/printerSettings811.bin"/><Relationship Id="rId12" Type="http://schemas.openxmlformats.org/officeDocument/2006/relationships/printerSettings" Target="../printerSettings/printerSettings816.bin"/><Relationship Id="rId17" Type="http://schemas.openxmlformats.org/officeDocument/2006/relationships/printerSettings" Target="../printerSettings/printerSettings821.bin"/><Relationship Id="rId2" Type="http://schemas.openxmlformats.org/officeDocument/2006/relationships/printerSettings" Target="../printerSettings/printerSettings806.bin"/><Relationship Id="rId16" Type="http://schemas.openxmlformats.org/officeDocument/2006/relationships/printerSettings" Target="../printerSettings/printerSettings820.bin"/><Relationship Id="rId20" Type="http://schemas.openxmlformats.org/officeDocument/2006/relationships/printerSettings" Target="../printerSettings/printerSettings824.bin"/><Relationship Id="rId1" Type="http://schemas.openxmlformats.org/officeDocument/2006/relationships/printerSettings" Target="../printerSettings/printerSettings805.bin"/><Relationship Id="rId6" Type="http://schemas.openxmlformats.org/officeDocument/2006/relationships/printerSettings" Target="../printerSettings/printerSettings810.bin"/><Relationship Id="rId11" Type="http://schemas.openxmlformats.org/officeDocument/2006/relationships/printerSettings" Target="../printerSettings/printerSettings815.bin"/><Relationship Id="rId5" Type="http://schemas.openxmlformats.org/officeDocument/2006/relationships/printerSettings" Target="../printerSettings/printerSettings809.bin"/><Relationship Id="rId15" Type="http://schemas.openxmlformats.org/officeDocument/2006/relationships/printerSettings" Target="../printerSettings/printerSettings819.bin"/><Relationship Id="rId23" Type="http://schemas.openxmlformats.org/officeDocument/2006/relationships/printerSettings" Target="../printerSettings/printerSettings827.bin"/><Relationship Id="rId10" Type="http://schemas.openxmlformats.org/officeDocument/2006/relationships/printerSettings" Target="../printerSettings/printerSettings814.bin"/><Relationship Id="rId19" Type="http://schemas.openxmlformats.org/officeDocument/2006/relationships/printerSettings" Target="../printerSettings/printerSettings823.bin"/><Relationship Id="rId4" Type="http://schemas.openxmlformats.org/officeDocument/2006/relationships/printerSettings" Target="../printerSettings/printerSettings808.bin"/><Relationship Id="rId9" Type="http://schemas.openxmlformats.org/officeDocument/2006/relationships/printerSettings" Target="../printerSettings/printerSettings813.bin"/><Relationship Id="rId14" Type="http://schemas.openxmlformats.org/officeDocument/2006/relationships/printerSettings" Target="../printerSettings/printerSettings818.bin"/><Relationship Id="rId22" Type="http://schemas.openxmlformats.org/officeDocument/2006/relationships/printerSettings" Target="../printerSettings/printerSettings826.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835.bin"/><Relationship Id="rId13" Type="http://schemas.openxmlformats.org/officeDocument/2006/relationships/printerSettings" Target="../printerSettings/printerSettings840.bin"/><Relationship Id="rId18" Type="http://schemas.openxmlformats.org/officeDocument/2006/relationships/printerSettings" Target="../printerSettings/printerSettings845.bin"/><Relationship Id="rId3" Type="http://schemas.openxmlformats.org/officeDocument/2006/relationships/printerSettings" Target="../printerSettings/printerSettings830.bin"/><Relationship Id="rId21" Type="http://schemas.openxmlformats.org/officeDocument/2006/relationships/printerSettings" Target="../printerSettings/printerSettings848.bin"/><Relationship Id="rId7" Type="http://schemas.openxmlformats.org/officeDocument/2006/relationships/printerSettings" Target="../printerSettings/printerSettings834.bin"/><Relationship Id="rId12" Type="http://schemas.openxmlformats.org/officeDocument/2006/relationships/printerSettings" Target="../printerSettings/printerSettings839.bin"/><Relationship Id="rId17" Type="http://schemas.openxmlformats.org/officeDocument/2006/relationships/printerSettings" Target="../printerSettings/printerSettings844.bin"/><Relationship Id="rId2" Type="http://schemas.openxmlformats.org/officeDocument/2006/relationships/printerSettings" Target="../printerSettings/printerSettings829.bin"/><Relationship Id="rId16" Type="http://schemas.openxmlformats.org/officeDocument/2006/relationships/printerSettings" Target="../printerSettings/printerSettings843.bin"/><Relationship Id="rId20" Type="http://schemas.openxmlformats.org/officeDocument/2006/relationships/printerSettings" Target="../printerSettings/printerSettings847.bin"/><Relationship Id="rId1" Type="http://schemas.openxmlformats.org/officeDocument/2006/relationships/printerSettings" Target="../printerSettings/printerSettings828.bin"/><Relationship Id="rId6" Type="http://schemas.openxmlformats.org/officeDocument/2006/relationships/printerSettings" Target="../printerSettings/printerSettings833.bin"/><Relationship Id="rId11" Type="http://schemas.openxmlformats.org/officeDocument/2006/relationships/printerSettings" Target="../printerSettings/printerSettings838.bin"/><Relationship Id="rId5" Type="http://schemas.openxmlformats.org/officeDocument/2006/relationships/printerSettings" Target="../printerSettings/printerSettings832.bin"/><Relationship Id="rId15" Type="http://schemas.openxmlformats.org/officeDocument/2006/relationships/printerSettings" Target="../printerSettings/printerSettings842.bin"/><Relationship Id="rId23" Type="http://schemas.openxmlformats.org/officeDocument/2006/relationships/printerSettings" Target="../printerSettings/printerSettings850.bin"/><Relationship Id="rId10" Type="http://schemas.openxmlformats.org/officeDocument/2006/relationships/printerSettings" Target="../printerSettings/printerSettings837.bin"/><Relationship Id="rId19" Type="http://schemas.openxmlformats.org/officeDocument/2006/relationships/printerSettings" Target="../printerSettings/printerSettings846.bin"/><Relationship Id="rId4" Type="http://schemas.openxmlformats.org/officeDocument/2006/relationships/printerSettings" Target="../printerSettings/printerSettings831.bin"/><Relationship Id="rId9" Type="http://schemas.openxmlformats.org/officeDocument/2006/relationships/printerSettings" Target="../printerSettings/printerSettings836.bin"/><Relationship Id="rId14" Type="http://schemas.openxmlformats.org/officeDocument/2006/relationships/printerSettings" Target="../printerSettings/printerSettings841.bin"/><Relationship Id="rId22" Type="http://schemas.openxmlformats.org/officeDocument/2006/relationships/printerSettings" Target="../printerSettings/printerSettings849.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858.bin"/><Relationship Id="rId13" Type="http://schemas.openxmlformats.org/officeDocument/2006/relationships/printerSettings" Target="../printerSettings/printerSettings863.bin"/><Relationship Id="rId18" Type="http://schemas.openxmlformats.org/officeDocument/2006/relationships/printerSettings" Target="../printerSettings/printerSettings868.bin"/><Relationship Id="rId3" Type="http://schemas.openxmlformats.org/officeDocument/2006/relationships/printerSettings" Target="../printerSettings/printerSettings853.bin"/><Relationship Id="rId21" Type="http://schemas.openxmlformats.org/officeDocument/2006/relationships/printerSettings" Target="../printerSettings/printerSettings871.bin"/><Relationship Id="rId7" Type="http://schemas.openxmlformats.org/officeDocument/2006/relationships/printerSettings" Target="../printerSettings/printerSettings857.bin"/><Relationship Id="rId12" Type="http://schemas.openxmlformats.org/officeDocument/2006/relationships/printerSettings" Target="../printerSettings/printerSettings862.bin"/><Relationship Id="rId17" Type="http://schemas.openxmlformats.org/officeDocument/2006/relationships/printerSettings" Target="../printerSettings/printerSettings867.bin"/><Relationship Id="rId2" Type="http://schemas.openxmlformats.org/officeDocument/2006/relationships/printerSettings" Target="../printerSettings/printerSettings852.bin"/><Relationship Id="rId16" Type="http://schemas.openxmlformats.org/officeDocument/2006/relationships/printerSettings" Target="../printerSettings/printerSettings866.bin"/><Relationship Id="rId20" Type="http://schemas.openxmlformats.org/officeDocument/2006/relationships/printerSettings" Target="../printerSettings/printerSettings870.bin"/><Relationship Id="rId1" Type="http://schemas.openxmlformats.org/officeDocument/2006/relationships/printerSettings" Target="../printerSettings/printerSettings851.bin"/><Relationship Id="rId6" Type="http://schemas.openxmlformats.org/officeDocument/2006/relationships/printerSettings" Target="../printerSettings/printerSettings856.bin"/><Relationship Id="rId11" Type="http://schemas.openxmlformats.org/officeDocument/2006/relationships/printerSettings" Target="../printerSettings/printerSettings861.bin"/><Relationship Id="rId5" Type="http://schemas.openxmlformats.org/officeDocument/2006/relationships/printerSettings" Target="../printerSettings/printerSettings855.bin"/><Relationship Id="rId15" Type="http://schemas.openxmlformats.org/officeDocument/2006/relationships/printerSettings" Target="../printerSettings/printerSettings865.bin"/><Relationship Id="rId23" Type="http://schemas.openxmlformats.org/officeDocument/2006/relationships/printerSettings" Target="../printerSettings/printerSettings873.bin"/><Relationship Id="rId10" Type="http://schemas.openxmlformats.org/officeDocument/2006/relationships/printerSettings" Target="../printerSettings/printerSettings860.bin"/><Relationship Id="rId19" Type="http://schemas.openxmlformats.org/officeDocument/2006/relationships/printerSettings" Target="../printerSettings/printerSettings869.bin"/><Relationship Id="rId4" Type="http://schemas.openxmlformats.org/officeDocument/2006/relationships/printerSettings" Target="../printerSettings/printerSettings854.bin"/><Relationship Id="rId9" Type="http://schemas.openxmlformats.org/officeDocument/2006/relationships/printerSettings" Target="../printerSettings/printerSettings859.bin"/><Relationship Id="rId14" Type="http://schemas.openxmlformats.org/officeDocument/2006/relationships/printerSettings" Target="../printerSettings/printerSettings864.bin"/><Relationship Id="rId22" Type="http://schemas.openxmlformats.org/officeDocument/2006/relationships/printerSettings" Target="../printerSettings/printerSettings872.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881.bin"/><Relationship Id="rId13" Type="http://schemas.openxmlformats.org/officeDocument/2006/relationships/printerSettings" Target="../printerSettings/printerSettings886.bin"/><Relationship Id="rId18" Type="http://schemas.openxmlformats.org/officeDocument/2006/relationships/printerSettings" Target="../printerSettings/printerSettings891.bin"/><Relationship Id="rId3" Type="http://schemas.openxmlformats.org/officeDocument/2006/relationships/printerSettings" Target="../printerSettings/printerSettings876.bin"/><Relationship Id="rId21" Type="http://schemas.openxmlformats.org/officeDocument/2006/relationships/printerSettings" Target="../printerSettings/printerSettings894.bin"/><Relationship Id="rId7" Type="http://schemas.openxmlformats.org/officeDocument/2006/relationships/printerSettings" Target="../printerSettings/printerSettings880.bin"/><Relationship Id="rId12" Type="http://schemas.openxmlformats.org/officeDocument/2006/relationships/printerSettings" Target="../printerSettings/printerSettings885.bin"/><Relationship Id="rId17" Type="http://schemas.openxmlformats.org/officeDocument/2006/relationships/printerSettings" Target="../printerSettings/printerSettings890.bin"/><Relationship Id="rId2" Type="http://schemas.openxmlformats.org/officeDocument/2006/relationships/printerSettings" Target="../printerSettings/printerSettings875.bin"/><Relationship Id="rId16" Type="http://schemas.openxmlformats.org/officeDocument/2006/relationships/printerSettings" Target="../printerSettings/printerSettings889.bin"/><Relationship Id="rId20" Type="http://schemas.openxmlformats.org/officeDocument/2006/relationships/printerSettings" Target="../printerSettings/printerSettings893.bin"/><Relationship Id="rId1" Type="http://schemas.openxmlformats.org/officeDocument/2006/relationships/printerSettings" Target="../printerSettings/printerSettings874.bin"/><Relationship Id="rId6" Type="http://schemas.openxmlformats.org/officeDocument/2006/relationships/printerSettings" Target="../printerSettings/printerSettings879.bin"/><Relationship Id="rId11" Type="http://schemas.openxmlformats.org/officeDocument/2006/relationships/printerSettings" Target="../printerSettings/printerSettings884.bin"/><Relationship Id="rId5" Type="http://schemas.openxmlformats.org/officeDocument/2006/relationships/printerSettings" Target="../printerSettings/printerSettings878.bin"/><Relationship Id="rId15" Type="http://schemas.openxmlformats.org/officeDocument/2006/relationships/printerSettings" Target="../printerSettings/printerSettings888.bin"/><Relationship Id="rId23" Type="http://schemas.openxmlformats.org/officeDocument/2006/relationships/printerSettings" Target="../printerSettings/printerSettings896.bin"/><Relationship Id="rId10" Type="http://schemas.openxmlformats.org/officeDocument/2006/relationships/printerSettings" Target="../printerSettings/printerSettings883.bin"/><Relationship Id="rId19" Type="http://schemas.openxmlformats.org/officeDocument/2006/relationships/printerSettings" Target="../printerSettings/printerSettings892.bin"/><Relationship Id="rId4" Type="http://schemas.openxmlformats.org/officeDocument/2006/relationships/printerSettings" Target="../printerSettings/printerSettings877.bin"/><Relationship Id="rId9" Type="http://schemas.openxmlformats.org/officeDocument/2006/relationships/printerSettings" Target="../printerSettings/printerSettings882.bin"/><Relationship Id="rId14" Type="http://schemas.openxmlformats.org/officeDocument/2006/relationships/printerSettings" Target="../printerSettings/printerSettings887.bin"/><Relationship Id="rId22" Type="http://schemas.openxmlformats.org/officeDocument/2006/relationships/printerSettings" Target="../printerSettings/printerSettings895.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904.bin"/><Relationship Id="rId13" Type="http://schemas.openxmlformats.org/officeDocument/2006/relationships/printerSettings" Target="../printerSettings/printerSettings909.bin"/><Relationship Id="rId18" Type="http://schemas.openxmlformats.org/officeDocument/2006/relationships/printerSettings" Target="../printerSettings/printerSettings914.bin"/><Relationship Id="rId3" Type="http://schemas.openxmlformats.org/officeDocument/2006/relationships/printerSettings" Target="../printerSettings/printerSettings899.bin"/><Relationship Id="rId7" Type="http://schemas.openxmlformats.org/officeDocument/2006/relationships/printerSettings" Target="../printerSettings/printerSettings903.bin"/><Relationship Id="rId12" Type="http://schemas.openxmlformats.org/officeDocument/2006/relationships/printerSettings" Target="../printerSettings/printerSettings908.bin"/><Relationship Id="rId17" Type="http://schemas.openxmlformats.org/officeDocument/2006/relationships/printerSettings" Target="../printerSettings/printerSettings913.bin"/><Relationship Id="rId2" Type="http://schemas.openxmlformats.org/officeDocument/2006/relationships/printerSettings" Target="../printerSettings/printerSettings898.bin"/><Relationship Id="rId16" Type="http://schemas.openxmlformats.org/officeDocument/2006/relationships/printerSettings" Target="../printerSettings/printerSettings912.bin"/><Relationship Id="rId1" Type="http://schemas.openxmlformats.org/officeDocument/2006/relationships/printerSettings" Target="../printerSettings/printerSettings897.bin"/><Relationship Id="rId6" Type="http://schemas.openxmlformats.org/officeDocument/2006/relationships/printerSettings" Target="../printerSettings/printerSettings902.bin"/><Relationship Id="rId11" Type="http://schemas.openxmlformats.org/officeDocument/2006/relationships/printerSettings" Target="../printerSettings/printerSettings907.bin"/><Relationship Id="rId5" Type="http://schemas.openxmlformats.org/officeDocument/2006/relationships/printerSettings" Target="../printerSettings/printerSettings901.bin"/><Relationship Id="rId15" Type="http://schemas.openxmlformats.org/officeDocument/2006/relationships/printerSettings" Target="../printerSettings/printerSettings911.bin"/><Relationship Id="rId10" Type="http://schemas.openxmlformats.org/officeDocument/2006/relationships/printerSettings" Target="../printerSettings/printerSettings906.bin"/><Relationship Id="rId4" Type="http://schemas.openxmlformats.org/officeDocument/2006/relationships/printerSettings" Target="../printerSettings/printerSettings900.bin"/><Relationship Id="rId9" Type="http://schemas.openxmlformats.org/officeDocument/2006/relationships/printerSettings" Target="../printerSettings/printerSettings905.bin"/><Relationship Id="rId14" Type="http://schemas.openxmlformats.org/officeDocument/2006/relationships/printerSettings" Target="../printerSettings/printerSettings910.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922.bin"/><Relationship Id="rId13" Type="http://schemas.openxmlformats.org/officeDocument/2006/relationships/printerSettings" Target="../printerSettings/printerSettings927.bin"/><Relationship Id="rId18" Type="http://schemas.openxmlformats.org/officeDocument/2006/relationships/printerSettings" Target="../printerSettings/printerSettings932.bin"/><Relationship Id="rId3" Type="http://schemas.openxmlformats.org/officeDocument/2006/relationships/printerSettings" Target="../printerSettings/printerSettings917.bin"/><Relationship Id="rId7" Type="http://schemas.openxmlformats.org/officeDocument/2006/relationships/printerSettings" Target="../printerSettings/printerSettings921.bin"/><Relationship Id="rId12" Type="http://schemas.openxmlformats.org/officeDocument/2006/relationships/printerSettings" Target="../printerSettings/printerSettings926.bin"/><Relationship Id="rId17" Type="http://schemas.openxmlformats.org/officeDocument/2006/relationships/printerSettings" Target="../printerSettings/printerSettings931.bin"/><Relationship Id="rId2" Type="http://schemas.openxmlformats.org/officeDocument/2006/relationships/printerSettings" Target="../printerSettings/printerSettings916.bin"/><Relationship Id="rId16" Type="http://schemas.openxmlformats.org/officeDocument/2006/relationships/printerSettings" Target="../printerSettings/printerSettings930.bin"/><Relationship Id="rId20" Type="http://schemas.openxmlformats.org/officeDocument/2006/relationships/printerSettings" Target="../printerSettings/printerSettings934.bin"/><Relationship Id="rId1" Type="http://schemas.openxmlformats.org/officeDocument/2006/relationships/printerSettings" Target="../printerSettings/printerSettings915.bin"/><Relationship Id="rId6" Type="http://schemas.openxmlformats.org/officeDocument/2006/relationships/printerSettings" Target="../printerSettings/printerSettings920.bin"/><Relationship Id="rId11" Type="http://schemas.openxmlformats.org/officeDocument/2006/relationships/printerSettings" Target="../printerSettings/printerSettings925.bin"/><Relationship Id="rId5" Type="http://schemas.openxmlformats.org/officeDocument/2006/relationships/printerSettings" Target="../printerSettings/printerSettings919.bin"/><Relationship Id="rId15" Type="http://schemas.openxmlformats.org/officeDocument/2006/relationships/printerSettings" Target="../printerSettings/printerSettings929.bin"/><Relationship Id="rId10" Type="http://schemas.openxmlformats.org/officeDocument/2006/relationships/printerSettings" Target="../printerSettings/printerSettings924.bin"/><Relationship Id="rId19" Type="http://schemas.openxmlformats.org/officeDocument/2006/relationships/printerSettings" Target="../printerSettings/printerSettings933.bin"/><Relationship Id="rId4" Type="http://schemas.openxmlformats.org/officeDocument/2006/relationships/printerSettings" Target="../printerSettings/printerSettings918.bin"/><Relationship Id="rId9" Type="http://schemas.openxmlformats.org/officeDocument/2006/relationships/printerSettings" Target="../printerSettings/printerSettings923.bin"/><Relationship Id="rId14" Type="http://schemas.openxmlformats.org/officeDocument/2006/relationships/printerSettings" Target="../printerSettings/printerSettings928.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942.bin"/><Relationship Id="rId13" Type="http://schemas.openxmlformats.org/officeDocument/2006/relationships/printerSettings" Target="../printerSettings/printerSettings947.bin"/><Relationship Id="rId18" Type="http://schemas.openxmlformats.org/officeDocument/2006/relationships/printerSettings" Target="../printerSettings/printerSettings952.bin"/><Relationship Id="rId3" Type="http://schemas.openxmlformats.org/officeDocument/2006/relationships/printerSettings" Target="../printerSettings/printerSettings937.bin"/><Relationship Id="rId21" Type="http://schemas.openxmlformats.org/officeDocument/2006/relationships/printerSettings" Target="../printerSettings/printerSettings955.bin"/><Relationship Id="rId7" Type="http://schemas.openxmlformats.org/officeDocument/2006/relationships/printerSettings" Target="../printerSettings/printerSettings941.bin"/><Relationship Id="rId12" Type="http://schemas.openxmlformats.org/officeDocument/2006/relationships/printerSettings" Target="../printerSettings/printerSettings946.bin"/><Relationship Id="rId17" Type="http://schemas.openxmlformats.org/officeDocument/2006/relationships/printerSettings" Target="../printerSettings/printerSettings951.bin"/><Relationship Id="rId2" Type="http://schemas.openxmlformats.org/officeDocument/2006/relationships/printerSettings" Target="../printerSettings/printerSettings936.bin"/><Relationship Id="rId16" Type="http://schemas.openxmlformats.org/officeDocument/2006/relationships/printerSettings" Target="../printerSettings/printerSettings950.bin"/><Relationship Id="rId20" Type="http://schemas.openxmlformats.org/officeDocument/2006/relationships/printerSettings" Target="../printerSettings/printerSettings954.bin"/><Relationship Id="rId1" Type="http://schemas.openxmlformats.org/officeDocument/2006/relationships/printerSettings" Target="../printerSettings/printerSettings935.bin"/><Relationship Id="rId6" Type="http://schemas.openxmlformats.org/officeDocument/2006/relationships/printerSettings" Target="../printerSettings/printerSettings940.bin"/><Relationship Id="rId11" Type="http://schemas.openxmlformats.org/officeDocument/2006/relationships/printerSettings" Target="../printerSettings/printerSettings945.bin"/><Relationship Id="rId5" Type="http://schemas.openxmlformats.org/officeDocument/2006/relationships/printerSettings" Target="../printerSettings/printerSettings939.bin"/><Relationship Id="rId15" Type="http://schemas.openxmlformats.org/officeDocument/2006/relationships/printerSettings" Target="../printerSettings/printerSettings949.bin"/><Relationship Id="rId10" Type="http://schemas.openxmlformats.org/officeDocument/2006/relationships/printerSettings" Target="../printerSettings/printerSettings944.bin"/><Relationship Id="rId19" Type="http://schemas.openxmlformats.org/officeDocument/2006/relationships/printerSettings" Target="../printerSettings/printerSettings953.bin"/><Relationship Id="rId4" Type="http://schemas.openxmlformats.org/officeDocument/2006/relationships/printerSettings" Target="../printerSettings/printerSettings938.bin"/><Relationship Id="rId9" Type="http://schemas.openxmlformats.org/officeDocument/2006/relationships/printerSettings" Target="../printerSettings/printerSettings943.bin"/><Relationship Id="rId14" Type="http://schemas.openxmlformats.org/officeDocument/2006/relationships/printerSettings" Target="../printerSettings/printerSettings9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26" Type="http://schemas.openxmlformats.org/officeDocument/2006/relationships/printerSettings" Target="../printerSettings/printerSettings105.bin"/><Relationship Id="rId3" Type="http://schemas.openxmlformats.org/officeDocument/2006/relationships/printerSettings" Target="../printerSettings/printerSettings82.bin"/><Relationship Id="rId21" Type="http://schemas.openxmlformats.org/officeDocument/2006/relationships/printerSettings" Target="../printerSettings/printerSettings100.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5" Type="http://schemas.openxmlformats.org/officeDocument/2006/relationships/printerSettings" Target="../printerSettings/printerSettings104.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29" Type="http://schemas.openxmlformats.org/officeDocument/2006/relationships/printerSettings" Target="../printerSettings/printerSettings108.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24" Type="http://schemas.openxmlformats.org/officeDocument/2006/relationships/printerSettings" Target="../printerSettings/printerSettings103.bin"/><Relationship Id="rId32" Type="http://schemas.openxmlformats.org/officeDocument/2006/relationships/printerSettings" Target="../printerSettings/printerSettings111.bin"/><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23" Type="http://schemas.openxmlformats.org/officeDocument/2006/relationships/printerSettings" Target="../printerSettings/printerSettings102.bin"/><Relationship Id="rId28" Type="http://schemas.openxmlformats.org/officeDocument/2006/relationships/printerSettings" Target="../printerSettings/printerSettings107.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31" Type="http://schemas.openxmlformats.org/officeDocument/2006/relationships/printerSettings" Target="../printerSettings/printerSettings110.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 Id="rId22" Type="http://schemas.openxmlformats.org/officeDocument/2006/relationships/printerSettings" Target="../printerSettings/printerSettings101.bin"/><Relationship Id="rId27" Type="http://schemas.openxmlformats.org/officeDocument/2006/relationships/printerSettings" Target="../printerSettings/printerSettings106.bin"/><Relationship Id="rId30" Type="http://schemas.openxmlformats.org/officeDocument/2006/relationships/printerSettings" Target="../printerSettings/printerSettings109.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963.bin"/><Relationship Id="rId13" Type="http://schemas.openxmlformats.org/officeDocument/2006/relationships/printerSettings" Target="../printerSettings/printerSettings968.bin"/><Relationship Id="rId18" Type="http://schemas.openxmlformats.org/officeDocument/2006/relationships/printerSettings" Target="../printerSettings/printerSettings973.bin"/><Relationship Id="rId3" Type="http://schemas.openxmlformats.org/officeDocument/2006/relationships/printerSettings" Target="../printerSettings/printerSettings958.bin"/><Relationship Id="rId7" Type="http://schemas.openxmlformats.org/officeDocument/2006/relationships/printerSettings" Target="../printerSettings/printerSettings962.bin"/><Relationship Id="rId12" Type="http://schemas.openxmlformats.org/officeDocument/2006/relationships/printerSettings" Target="../printerSettings/printerSettings967.bin"/><Relationship Id="rId17" Type="http://schemas.openxmlformats.org/officeDocument/2006/relationships/printerSettings" Target="../printerSettings/printerSettings972.bin"/><Relationship Id="rId2" Type="http://schemas.openxmlformats.org/officeDocument/2006/relationships/printerSettings" Target="../printerSettings/printerSettings957.bin"/><Relationship Id="rId16" Type="http://schemas.openxmlformats.org/officeDocument/2006/relationships/printerSettings" Target="../printerSettings/printerSettings971.bin"/><Relationship Id="rId1" Type="http://schemas.openxmlformats.org/officeDocument/2006/relationships/printerSettings" Target="../printerSettings/printerSettings956.bin"/><Relationship Id="rId6" Type="http://schemas.openxmlformats.org/officeDocument/2006/relationships/printerSettings" Target="../printerSettings/printerSettings961.bin"/><Relationship Id="rId11" Type="http://schemas.openxmlformats.org/officeDocument/2006/relationships/printerSettings" Target="../printerSettings/printerSettings966.bin"/><Relationship Id="rId5" Type="http://schemas.openxmlformats.org/officeDocument/2006/relationships/printerSettings" Target="../printerSettings/printerSettings960.bin"/><Relationship Id="rId15" Type="http://schemas.openxmlformats.org/officeDocument/2006/relationships/printerSettings" Target="../printerSettings/printerSettings970.bin"/><Relationship Id="rId10" Type="http://schemas.openxmlformats.org/officeDocument/2006/relationships/printerSettings" Target="../printerSettings/printerSettings965.bin"/><Relationship Id="rId19" Type="http://schemas.openxmlformats.org/officeDocument/2006/relationships/printerSettings" Target="../printerSettings/printerSettings974.bin"/><Relationship Id="rId4" Type="http://schemas.openxmlformats.org/officeDocument/2006/relationships/printerSettings" Target="../printerSettings/printerSettings959.bin"/><Relationship Id="rId9" Type="http://schemas.openxmlformats.org/officeDocument/2006/relationships/printerSettings" Target="../printerSettings/printerSettings964.bin"/><Relationship Id="rId14" Type="http://schemas.openxmlformats.org/officeDocument/2006/relationships/printerSettings" Target="../printerSettings/printerSettings969.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982.bin"/><Relationship Id="rId13" Type="http://schemas.openxmlformats.org/officeDocument/2006/relationships/printerSettings" Target="../printerSettings/printerSettings987.bin"/><Relationship Id="rId18" Type="http://schemas.openxmlformats.org/officeDocument/2006/relationships/printerSettings" Target="../printerSettings/printerSettings992.bin"/><Relationship Id="rId3" Type="http://schemas.openxmlformats.org/officeDocument/2006/relationships/printerSettings" Target="../printerSettings/printerSettings977.bin"/><Relationship Id="rId21" Type="http://schemas.openxmlformats.org/officeDocument/2006/relationships/printerSettings" Target="../printerSettings/printerSettings995.bin"/><Relationship Id="rId7" Type="http://schemas.openxmlformats.org/officeDocument/2006/relationships/printerSettings" Target="../printerSettings/printerSettings981.bin"/><Relationship Id="rId12" Type="http://schemas.openxmlformats.org/officeDocument/2006/relationships/printerSettings" Target="../printerSettings/printerSettings986.bin"/><Relationship Id="rId17" Type="http://schemas.openxmlformats.org/officeDocument/2006/relationships/printerSettings" Target="../printerSettings/printerSettings991.bin"/><Relationship Id="rId2" Type="http://schemas.openxmlformats.org/officeDocument/2006/relationships/printerSettings" Target="../printerSettings/printerSettings976.bin"/><Relationship Id="rId16" Type="http://schemas.openxmlformats.org/officeDocument/2006/relationships/printerSettings" Target="../printerSettings/printerSettings990.bin"/><Relationship Id="rId20" Type="http://schemas.openxmlformats.org/officeDocument/2006/relationships/printerSettings" Target="../printerSettings/printerSettings994.bin"/><Relationship Id="rId1" Type="http://schemas.openxmlformats.org/officeDocument/2006/relationships/printerSettings" Target="../printerSettings/printerSettings975.bin"/><Relationship Id="rId6" Type="http://schemas.openxmlformats.org/officeDocument/2006/relationships/printerSettings" Target="../printerSettings/printerSettings980.bin"/><Relationship Id="rId11" Type="http://schemas.openxmlformats.org/officeDocument/2006/relationships/printerSettings" Target="../printerSettings/printerSettings985.bin"/><Relationship Id="rId24" Type="http://schemas.openxmlformats.org/officeDocument/2006/relationships/printerSettings" Target="../printerSettings/printerSettings998.bin"/><Relationship Id="rId5" Type="http://schemas.openxmlformats.org/officeDocument/2006/relationships/printerSettings" Target="../printerSettings/printerSettings979.bin"/><Relationship Id="rId15" Type="http://schemas.openxmlformats.org/officeDocument/2006/relationships/printerSettings" Target="../printerSettings/printerSettings989.bin"/><Relationship Id="rId23" Type="http://schemas.openxmlformats.org/officeDocument/2006/relationships/printerSettings" Target="../printerSettings/printerSettings997.bin"/><Relationship Id="rId10" Type="http://schemas.openxmlformats.org/officeDocument/2006/relationships/printerSettings" Target="../printerSettings/printerSettings984.bin"/><Relationship Id="rId19" Type="http://schemas.openxmlformats.org/officeDocument/2006/relationships/printerSettings" Target="../printerSettings/printerSettings993.bin"/><Relationship Id="rId4" Type="http://schemas.openxmlformats.org/officeDocument/2006/relationships/printerSettings" Target="../printerSettings/printerSettings978.bin"/><Relationship Id="rId9" Type="http://schemas.openxmlformats.org/officeDocument/2006/relationships/printerSettings" Target="../printerSettings/printerSettings983.bin"/><Relationship Id="rId14" Type="http://schemas.openxmlformats.org/officeDocument/2006/relationships/printerSettings" Target="../printerSettings/printerSettings988.bin"/><Relationship Id="rId22" Type="http://schemas.openxmlformats.org/officeDocument/2006/relationships/printerSettings" Target="../printerSettings/printerSettings996.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1006.bin"/><Relationship Id="rId13" Type="http://schemas.openxmlformats.org/officeDocument/2006/relationships/printerSettings" Target="../printerSettings/printerSettings1011.bin"/><Relationship Id="rId18" Type="http://schemas.openxmlformats.org/officeDocument/2006/relationships/printerSettings" Target="../printerSettings/printerSettings1016.bin"/><Relationship Id="rId26" Type="http://schemas.openxmlformats.org/officeDocument/2006/relationships/printerSettings" Target="../printerSettings/printerSettings1024.bin"/><Relationship Id="rId3" Type="http://schemas.openxmlformats.org/officeDocument/2006/relationships/printerSettings" Target="../printerSettings/printerSettings1001.bin"/><Relationship Id="rId21" Type="http://schemas.openxmlformats.org/officeDocument/2006/relationships/printerSettings" Target="../printerSettings/printerSettings1019.bin"/><Relationship Id="rId7" Type="http://schemas.openxmlformats.org/officeDocument/2006/relationships/printerSettings" Target="../printerSettings/printerSettings1005.bin"/><Relationship Id="rId12" Type="http://schemas.openxmlformats.org/officeDocument/2006/relationships/printerSettings" Target="../printerSettings/printerSettings1010.bin"/><Relationship Id="rId17" Type="http://schemas.openxmlformats.org/officeDocument/2006/relationships/printerSettings" Target="../printerSettings/printerSettings1015.bin"/><Relationship Id="rId25" Type="http://schemas.openxmlformats.org/officeDocument/2006/relationships/printerSettings" Target="../printerSettings/printerSettings1023.bin"/><Relationship Id="rId2" Type="http://schemas.openxmlformats.org/officeDocument/2006/relationships/printerSettings" Target="../printerSettings/printerSettings1000.bin"/><Relationship Id="rId16" Type="http://schemas.openxmlformats.org/officeDocument/2006/relationships/printerSettings" Target="../printerSettings/printerSettings1014.bin"/><Relationship Id="rId20" Type="http://schemas.openxmlformats.org/officeDocument/2006/relationships/printerSettings" Target="../printerSettings/printerSettings1018.bin"/><Relationship Id="rId29" Type="http://schemas.openxmlformats.org/officeDocument/2006/relationships/printerSettings" Target="../printerSettings/printerSettings1027.bin"/><Relationship Id="rId1" Type="http://schemas.openxmlformats.org/officeDocument/2006/relationships/printerSettings" Target="../printerSettings/printerSettings999.bin"/><Relationship Id="rId6" Type="http://schemas.openxmlformats.org/officeDocument/2006/relationships/printerSettings" Target="../printerSettings/printerSettings1004.bin"/><Relationship Id="rId11" Type="http://schemas.openxmlformats.org/officeDocument/2006/relationships/printerSettings" Target="../printerSettings/printerSettings1009.bin"/><Relationship Id="rId24" Type="http://schemas.openxmlformats.org/officeDocument/2006/relationships/printerSettings" Target="../printerSettings/printerSettings1022.bin"/><Relationship Id="rId32" Type="http://schemas.openxmlformats.org/officeDocument/2006/relationships/printerSettings" Target="../printerSettings/printerSettings1030.bin"/><Relationship Id="rId5" Type="http://schemas.openxmlformats.org/officeDocument/2006/relationships/printerSettings" Target="../printerSettings/printerSettings1003.bin"/><Relationship Id="rId15" Type="http://schemas.openxmlformats.org/officeDocument/2006/relationships/printerSettings" Target="../printerSettings/printerSettings1013.bin"/><Relationship Id="rId23" Type="http://schemas.openxmlformats.org/officeDocument/2006/relationships/printerSettings" Target="../printerSettings/printerSettings1021.bin"/><Relationship Id="rId28" Type="http://schemas.openxmlformats.org/officeDocument/2006/relationships/printerSettings" Target="../printerSettings/printerSettings1026.bin"/><Relationship Id="rId10" Type="http://schemas.openxmlformats.org/officeDocument/2006/relationships/printerSettings" Target="../printerSettings/printerSettings1008.bin"/><Relationship Id="rId19" Type="http://schemas.openxmlformats.org/officeDocument/2006/relationships/printerSettings" Target="../printerSettings/printerSettings1017.bin"/><Relationship Id="rId31" Type="http://schemas.openxmlformats.org/officeDocument/2006/relationships/printerSettings" Target="../printerSettings/printerSettings1029.bin"/><Relationship Id="rId4" Type="http://schemas.openxmlformats.org/officeDocument/2006/relationships/printerSettings" Target="../printerSettings/printerSettings1002.bin"/><Relationship Id="rId9" Type="http://schemas.openxmlformats.org/officeDocument/2006/relationships/printerSettings" Target="../printerSettings/printerSettings1007.bin"/><Relationship Id="rId14" Type="http://schemas.openxmlformats.org/officeDocument/2006/relationships/printerSettings" Target="../printerSettings/printerSettings1012.bin"/><Relationship Id="rId22" Type="http://schemas.openxmlformats.org/officeDocument/2006/relationships/printerSettings" Target="../printerSettings/printerSettings1020.bin"/><Relationship Id="rId27" Type="http://schemas.openxmlformats.org/officeDocument/2006/relationships/printerSettings" Target="../printerSettings/printerSettings1025.bin"/><Relationship Id="rId30" Type="http://schemas.openxmlformats.org/officeDocument/2006/relationships/printerSettings" Target="../printerSettings/printerSettings1028.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1038.bin"/><Relationship Id="rId13" Type="http://schemas.openxmlformats.org/officeDocument/2006/relationships/printerSettings" Target="../printerSettings/printerSettings1043.bin"/><Relationship Id="rId18" Type="http://schemas.openxmlformats.org/officeDocument/2006/relationships/printerSettings" Target="../printerSettings/printerSettings1048.bin"/><Relationship Id="rId3" Type="http://schemas.openxmlformats.org/officeDocument/2006/relationships/printerSettings" Target="../printerSettings/printerSettings1033.bin"/><Relationship Id="rId7" Type="http://schemas.openxmlformats.org/officeDocument/2006/relationships/printerSettings" Target="../printerSettings/printerSettings1037.bin"/><Relationship Id="rId12" Type="http://schemas.openxmlformats.org/officeDocument/2006/relationships/printerSettings" Target="../printerSettings/printerSettings1042.bin"/><Relationship Id="rId17" Type="http://schemas.openxmlformats.org/officeDocument/2006/relationships/printerSettings" Target="../printerSettings/printerSettings1047.bin"/><Relationship Id="rId2" Type="http://schemas.openxmlformats.org/officeDocument/2006/relationships/printerSettings" Target="../printerSettings/printerSettings1032.bin"/><Relationship Id="rId16" Type="http://schemas.openxmlformats.org/officeDocument/2006/relationships/printerSettings" Target="../printerSettings/printerSettings1046.bin"/><Relationship Id="rId1" Type="http://schemas.openxmlformats.org/officeDocument/2006/relationships/printerSettings" Target="../printerSettings/printerSettings1031.bin"/><Relationship Id="rId6" Type="http://schemas.openxmlformats.org/officeDocument/2006/relationships/printerSettings" Target="../printerSettings/printerSettings1036.bin"/><Relationship Id="rId11" Type="http://schemas.openxmlformats.org/officeDocument/2006/relationships/printerSettings" Target="../printerSettings/printerSettings1041.bin"/><Relationship Id="rId5" Type="http://schemas.openxmlformats.org/officeDocument/2006/relationships/printerSettings" Target="../printerSettings/printerSettings1035.bin"/><Relationship Id="rId15" Type="http://schemas.openxmlformats.org/officeDocument/2006/relationships/printerSettings" Target="../printerSettings/printerSettings1045.bin"/><Relationship Id="rId10" Type="http://schemas.openxmlformats.org/officeDocument/2006/relationships/printerSettings" Target="../printerSettings/printerSettings1040.bin"/><Relationship Id="rId19" Type="http://schemas.openxmlformats.org/officeDocument/2006/relationships/printerSettings" Target="../printerSettings/printerSettings1049.bin"/><Relationship Id="rId4" Type="http://schemas.openxmlformats.org/officeDocument/2006/relationships/printerSettings" Target="../printerSettings/printerSettings1034.bin"/><Relationship Id="rId9" Type="http://schemas.openxmlformats.org/officeDocument/2006/relationships/printerSettings" Target="../printerSettings/printerSettings1039.bin"/><Relationship Id="rId14" Type="http://schemas.openxmlformats.org/officeDocument/2006/relationships/printerSettings" Target="../printerSettings/printerSettings1044.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1057.bin"/><Relationship Id="rId13" Type="http://schemas.openxmlformats.org/officeDocument/2006/relationships/printerSettings" Target="../printerSettings/printerSettings1062.bin"/><Relationship Id="rId18" Type="http://schemas.openxmlformats.org/officeDocument/2006/relationships/printerSettings" Target="../printerSettings/printerSettings1067.bin"/><Relationship Id="rId26" Type="http://schemas.openxmlformats.org/officeDocument/2006/relationships/printerSettings" Target="../printerSettings/printerSettings1075.bin"/><Relationship Id="rId3" Type="http://schemas.openxmlformats.org/officeDocument/2006/relationships/printerSettings" Target="../printerSettings/printerSettings1052.bin"/><Relationship Id="rId21" Type="http://schemas.openxmlformats.org/officeDocument/2006/relationships/printerSettings" Target="../printerSettings/printerSettings1070.bin"/><Relationship Id="rId7" Type="http://schemas.openxmlformats.org/officeDocument/2006/relationships/printerSettings" Target="../printerSettings/printerSettings1056.bin"/><Relationship Id="rId12" Type="http://schemas.openxmlformats.org/officeDocument/2006/relationships/printerSettings" Target="../printerSettings/printerSettings1061.bin"/><Relationship Id="rId17" Type="http://schemas.openxmlformats.org/officeDocument/2006/relationships/printerSettings" Target="../printerSettings/printerSettings1066.bin"/><Relationship Id="rId25" Type="http://schemas.openxmlformats.org/officeDocument/2006/relationships/printerSettings" Target="../printerSettings/printerSettings1074.bin"/><Relationship Id="rId2" Type="http://schemas.openxmlformats.org/officeDocument/2006/relationships/printerSettings" Target="../printerSettings/printerSettings1051.bin"/><Relationship Id="rId16" Type="http://schemas.openxmlformats.org/officeDocument/2006/relationships/printerSettings" Target="../printerSettings/printerSettings1065.bin"/><Relationship Id="rId20" Type="http://schemas.openxmlformats.org/officeDocument/2006/relationships/printerSettings" Target="../printerSettings/printerSettings1069.bin"/><Relationship Id="rId29" Type="http://schemas.openxmlformats.org/officeDocument/2006/relationships/printerSettings" Target="../printerSettings/printerSettings1078.bin"/><Relationship Id="rId1" Type="http://schemas.openxmlformats.org/officeDocument/2006/relationships/printerSettings" Target="../printerSettings/printerSettings1050.bin"/><Relationship Id="rId6" Type="http://schemas.openxmlformats.org/officeDocument/2006/relationships/printerSettings" Target="../printerSettings/printerSettings1055.bin"/><Relationship Id="rId11" Type="http://schemas.openxmlformats.org/officeDocument/2006/relationships/printerSettings" Target="../printerSettings/printerSettings1060.bin"/><Relationship Id="rId24" Type="http://schemas.openxmlformats.org/officeDocument/2006/relationships/printerSettings" Target="../printerSettings/printerSettings1073.bin"/><Relationship Id="rId32" Type="http://schemas.openxmlformats.org/officeDocument/2006/relationships/printerSettings" Target="../printerSettings/printerSettings1081.bin"/><Relationship Id="rId5" Type="http://schemas.openxmlformats.org/officeDocument/2006/relationships/printerSettings" Target="../printerSettings/printerSettings1054.bin"/><Relationship Id="rId15" Type="http://schemas.openxmlformats.org/officeDocument/2006/relationships/printerSettings" Target="../printerSettings/printerSettings1064.bin"/><Relationship Id="rId23" Type="http://schemas.openxmlformats.org/officeDocument/2006/relationships/printerSettings" Target="../printerSettings/printerSettings1072.bin"/><Relationship Id="rId28" Type="http://schemas.openxmlformats.org/officeDocument/2006/relationships/printerSettings" Target="../printerSettings/printerSettings1077.bin"/><Relationship Id="rId10" Type="http://schemas.openxmlformats.org/officeDocument/2006/relationships/printerSettings" Target="../printerSettings/printerSettings1059.bin"/><Relationship Id="rId19" Type="http://schemas.openxmlformats.org/officeDocument/2006/relationships/printerSettings" Target="../printerSettings/printerSettings1068.bin"/><Relationship Id="rId31" Type="http://schemas.openxmlformats.org/officeDocument/2006/relationships/printerSettings" Target="../printerSettings/printerSettings1080.bin"/><Relationship Id="rId4" Type="http://schemas.openxmlformats.org/officeDocument/2006/relationships/printerSettings" Target="../printerSettings/printerSettings1053.bin"/><Relationship Id="rId9" Type="http://schemas.openxmlformats.org/officeDocument/2006/relationships/printerSettings" Target="../printerSettings/printerSettings1058.bin"/><Relationship Id="rId14" Type="http://schemas.openxmlformats.org/officeDocument/2006/relationships/printerSettings" Target="../printerSettings/printerSettings1063.bin"/><Relationship Id="rId22" Type="http://schemas.openxmlformats.org/officeDocument/2006/relationships/printerSettings" Target="../printerSettings/printerSettings1071.bin"/><Relationship Id="rId27" Type="http://schemas.openxmlformats.org/officeDocument/2006/relationships/printerSettings" Target="../printerSettings/printerSettings1076.bin"/><Relationship Id="rId30" Type="http://schemas.openxmlformats.org/officeDocument/2006/relationships/printerSettings" Target="../printerSettings/printerSettings1079.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1089.bin"/><Relationship Id="rId13" Type="http://schemas.openxmlformats.org/officeDocument/2006/relationships/printerSettings" Target="../printerSettings/printerSettings1094.bin"/><Relationship Id="rId18" Type="http://schemas.openxmlformats.org/officeDocument/2006/relationships/printerSettings" Target="../printerSettings/printerSettings1099.bin"/><Relationship Id="rId3" Type="http://schemas.openxmlformats.org/officeDocument/2006/relationships/printerSettings" Target="../printerSettings/printerSettings1084.bin"/><Relationship Id="rId7" Type="http://schemas.openxmlformats.org/officeDocument/2006/relationships/printerSettings" Target="../printerSettings/printerSettings1088.bin"/><Relationship Id="rId12" Type="http://schemas.openxmlformats.org/officeDocument/2006/relationships/printerSettings" Target="../printerSettings/printerSettings1093.bin"/><Relationship Id="rId17" Type="http://schemas.openxmlformats.org/officeDocument/2006/relationships/printerSettings" Target="../printerSettings/printerSettings1098.bin"/><Relationship Id="rId2" Type="http://schemas.openxmlformats.org/officeDocument/2006/relationships/printerSettings" Target="../printerSettings/printerSettings1083.bin"/><Relationship Id="rId16" Type="http://schemas.openxmlformats.org/officeDocument/2006/relationships/printerSettings" Target="../printerSettings/printerSettings1097.bin"/><Relationship Id="rId1" Type="http://schemas.openxmlformats.org/officeDocument/2006/relationships/printerSettings" Target="../printerSettings/printerSettings1082.bin"/><Relationship Id="rId6" Type="http://schemas.openxmlformats.org/officeDocument/2006/relationships/printerSettings" Target="../printerSettings/printerSettings1087.bin"/><Relationship Id="rId11" Type="http://schemas.openxmlformats.org/officeDocument/2006/relationships/printerSettings" Target="../printerSettings/printerSettings1092.bin"/><Relationship Id="rId5" Type="http://schemas.openxmlformats.org/officeDocument/2006/relationships/printerSettings" Target="../printerSettings/printerSettings1086.bin"/><Relationship Id="rId15" Type="http://schemas.openxmlformats.org/officeDocument/2006/relationships/printerSettings" Target="../printerSettings/printerSettings1096.bin"/><Relationship Id="rId10" Type="http://schemas.openxmlformats.org/officeDocument/2006/relationships/printerSettings" Target="../printerSettings/printerSettings1091.bin"/><Relationship Id="rId4" Type="http://schemas.openxmlformats.org/officeDocument/2006/relationships/printerSettings" Target="../printerSettings/printerSettings1085.bin"/><Relationship Id="rId9" Type="http://schemas.openxmlformats.org/officeDocument/2006/relationships/printerSettings" Target="../printerSettings/printerSettings1090.bin"/><Relationship Id="rId14" Type="http://schemas.openxmlformats.org/officeDocument/2006/relationships/printerSettings" Target="../printerSettings/printerSettings109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1107.bin"/><Relationship Id="rId13" Type="http://schemas.openxmlformats.org/officeDocument/2006/relationships/printerSettings" Target="../printerSettings/printerSettings1112.bin"/><Relationship Id="rId3" Type="http://schemas.openxmlformats.org/officeDocument/2006/relationships/printerSettings" Target="../printerSettings/printerSettings1102.bin"/><Relationship Id="rId7" Type="http://schemas.openxmlformats.org/officeDocument/2006/relationships/printerSettings" Target="../printerSettings/printerSettings1106.bin"/><Relationship Id="rId12" Type="http://schemas.openxmlformats.org/officeDocument/2006/relationships/printerSettings" Target="../printerSettings/printerSettings1111.bin"/><Relationship Id="rId17" Type="http://schemas.openxmlformats.org/officeDocument/2006/relationships/printerSettings" Target="../printerSettings/printerSettings1116.bin"/><Relationship Id="rId2" Type="http://schemas.openxmlformats.org/officeDocument/2006/relationships/printerSettings" Target="../printerSettings/printerSettings1101.bin"/><Relationship Id="rId16" Type="http://schemas.openxmlformats.org/officeDocument/2006/relationships/printerSettings" Target="../printerSettings/printerSettings1115.bin"/><Relationship Id="rId1" Type="http://schemas.openxmlformats.org/officeDocument/2006/relationships/printerSettings" Target="../printerSettings/printerSettings1100.bin"/><Relationship Id="rId6" Type="http://schemas.openxmlformats.org/officeDocument/2006/relationships/printerSettings" Target="../printerSettings/printerSettings1105.bin"/><Relationship Id="rId11" Type="http://schemas.openxmlformats.org/officeDocument/2006/relationships/printerSettings" Target="../printerSettings/printerSettings1110.bin"/><Relationship Id="rId5" Type="http://schemas.openxmlformats.org/officeDocument/2006/relationships/printerSettings" Target="../printerSettings/printerSettings1104.bin"/><Relationship Id="rId15" Type="http://schemas.openxmlformats.org/officeDocument/2006/relationships/printerSettings" Target="../printerSettings/printerSettings1114.bin"/><Relationship Id="rId10" Type="http://schemas.openxmlformats.org/officeDocument/2006/relationships/printerSettings" Target="../printerSettings/printerSettings1109.bin"/><Relationship Id="rId4" Type="http://schemas.openxmlformats.org/officeDocument/2006/relationships/printerSettings" Target="../printerSettings/printerSettings1103.bin"/><Relationship Id="rId9" Type="http://schemas.openxmlformats.org/officeDocument/2006/relationships/printerSettings" Target="../printerSettings/printerSettings1108.bin"/><Relationship Id="rId14" Type="http://schemas.openxmlformats.org/officeDocument/2006/relationships/printerSettings" Target="../printerSettings/printerSettings1113.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1124.bin"/><Relationship Id="rId13" Type="http://schemas.openxmlformats.org/officeDocument/2006/relationships/printerSettings" Target="../printerSettings/printerSettings1129.bin"/><Relationship Id="rId3" Type="http://schemas.openxmlformats.org/officeDocument/2006/relationships/printerSettings" Target="../printerSettings/printerSettings1119.bin"/><Relationship Id="rId7" Type="http://schemas.openxmlformats.org/officeDocument/2006/relationships/printerSettings" Target="../printerSettings/printerSettings1123.bin"/><Relationship Id="rId12" Type="http://schemas.openxmlformats.org/officeDocument/2006/relationships/printerSettings" Target="../printerSettings/printerSettings1128.bin"/><Relationship Id="rId17" Type="http://schemas.openxmlformats.org/officeDocument/2006/relationships/printerSettings" Target="../printerSettings/printerSettings1133.bin"/><Relationship Id="rId2" Type="http://schemas.openxmlformats.org/officeDocument/2006/relationships/printerSettings" Target="../printerSettings/printerSettings1118.bin"/><Relationship Id="rId16" Type="http://schemas.openxmlformats.org/officeDocument/2006/relationships/printerSettings" Target="../printerSettings/printerSettings1132.bin"/><Relationship Id="rId1" Type="http://schemas.openxmlformats.org/officeDocument/2006/relationships/printerSettings" Target="../printerSettings/printerSettings1117.bin"/><Relationship Id="rId6" Type="http://schemas.openxmlformats.org/officeDocument/2006/relationships/printerSettings" Target="../printerSettings/printerSettings1122.bin"/><Relationship Id="rId11" Type="http://schemas.openxmlformats.org/officeDocument/2006/relationships/printerSettings" Target="../printerSettings/printerSettings1127.bin"/><Relationship Id="rId5" Type="http://schemas.openxmlformats.org/officeDocument/2006/relationships/printerSettings" Target="../printerSettings/printerSettings1121.bin"/><Relationship Id="rId15" Type="http://schemas.openxmlformats.org/officeDocument/2006/relationships/printerSettings" Target="../printerSettings/printerSettings1131.bin"/><Relationship Id="rId10" Type="http://schemas.openxmlformats.org/officeDocument/2006/relationships/printerSettings" Target="../printerSettings/printerSettings1126.bin"/><Relationship Id="rId4" Type="http://schemas.openxmlformats.org/officeDocument/2006/relationships/printerSettings" Target="../printerSettings/printerSettings1120.bin"/><Relationship Id="rId9" Type="http://schemas.openxmlformats.org/officeDocument/2006/relationships/printerSettings" Target="../printerSettings/printerSettings1125.bin"/><Relationship Id="rId14" Type="http://schemas.openxmlformats.org/officeDocument/2006/relationships/printerSettings" Target="../printerSettings/printerSettings1130.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1141.bin"/><Relationship Id="rId13" Type="http://schemas.openxmlformats.org/officeDocument/2006/relationships/printerSettings" Target="../printerSettings/printerSettings1146.bin"/><Relationship Id="rId18" Type="http://schemas.openxmlformats.org/officeDocument/2006/relationships/printerSettings" Target="../printerSettings/printerSettings1151.bin"/><Relationship Id="rId3" Type="http://schemas.openxmlformats.org/officeDocument/2006/relationships/printerSettings" Target="../printerSettings/printerSettings1136.bin"/><Relationship Id="rId7" Type="http://schemas.openxmlformats.org/officeDocument/2006/relationships/printerSettings" Target="../printerSettings/printerSettings1140.bin"/><Relationship Id="rId12" Type="http://schemas.openxmlformats.org/officeDocument/2006/relationships/printerSettings" Target="../printerSettings/printerSettings1145.bin"/><Relationship Id="rId17" Type="http://schemas.openxmlformats.org/officeDocument/2006/relationships/printerSettings" Target="../printerSettings/printerSettings1150.bin"/><Relationship Id="rId2" Type="http://schemas.openxmlformats.org/officeDocument/2006/relationships/printerSettings" Target="../printerSettings/printerSettings1135.bin"/><Relationship Id="rId16" Type="http://schemas.openxmlformats.org/officeDocument/2006/relationships/printerSettings" Target="../printerSettings/printerSettings1149.bin"/><Relationship Id="rId1" Type="http://schemas.openxmlformats.org/officeDocument/2006/relationships/printerSettings" Target="../printerSettings/printerSettings1134.bin"/><Relationship Id="rId6" Type="http://schemas.openxmlformats.org/officeDocument/2006/relationships/printerSettings" Target="../printerSettings/printerSettings1139.bin"/><Relationship Id="rId11" Type="http://schemas.openxmlformats.org/officeDocument/2006/relationships/printerSettings" Target="../printerSettings/printerSettings1144.bin"/><Relationship Id="rId5" Type="http://schemas.openxmlformats.org/officeDocument/2006/relationships/printerSettings" Target="../printerSettings/printerSettings1138.bin"/><Relationship Id="rId15" Type="http://schemas.openxmlformats.org/officeDocument/2006/relationships/printerSettings" Target="../printerSettings/printerSettings1148.bin"/><Relationship Id="rId10" Type="http://schemas.openxmlformats.org/officeDocument/2006/relationships/printerSettings" Target="../printerSettings/printerSettings1143.bin"/><Relationship Id="rId4" Type="http://schemas.openxmlformats.org/officeDocument/2006/relationships/printerSettings" Target="../printerSettings/printerSettings1137.bin"/><Relationship Id="rId9" Type="http://schemas.openxmlformats.org/officeDocument/2006/relationships/printerSettings" Target="../printerSettings/printerSettings1142.bin"/><Relationship Id="rId14" Type="http://schemas.openxmlformats.org/officeDocument/2006/relationships/printerSettings" Target="../printerSettings/printerSettings1147.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1159.bin"/><Relationship Id="rId13" Type="http://schemas.openxmlformats.org/officeDocument/2006/relationships/printerSettings" Target="../printerSettings/printerSettings1164.bin"/><Relationship Id="rId3" Type="http://schemas.openxmlformats.org/officeDocument/2006/relationships/printerSettings" Target="../printerSettings/printerSettings1154.bin"/><Relationship Id="rId7" Type="http://schemas.openxmlformats.org/officeDocument/2006/relationships/printerSettings" Target="../printerSettings/printerSettings1158.bin"/><Relationship Id="rId12" Type="http://schemas.openxmlformats.org/officeDocument/2006/relationships/printerSettings" Target="../printerSettings/printerSettings1163.bin"/><Relationship Id="rId17" Type="http://schemas.openxmlformats.org/officeDocument/2006/relationships/printerSettings" Target="../printerSettings/printerSettings1168.bin"/><Relationship Id="rId2" Type="http://schemas.openxmlformats.org/officeDocument/2006/relationships/printerSettings" Target="../printerSettings/printerSettings1153.bin"/><Relationship Id="rId16" Type="http://schemas.openxmlformats.org/officeDocument/2006/relationships/printerSettings" Target="../printerSettings/printerSettings1167.bin"/><Relationship Id="rId1" Type="http://schemas.openxmlformats.org/officeDocument/2006/relationships/printerSettings" Target="../printerSettings/printerSettings1152.bin"/><Relationship Id="rId6" Type="http://schemas.openxmlformats.org/officeDocument/2006/relationships/printerSettings" Target="../printerSettings/printerSettings1157.bin"/><Relationship Id="rId11" Type="http://schemas.openxmlformats.org/officeDocument/2006/relationships/printerSettings" Target="../printerSettings/printerSettings1162.bin"/><Relationship Id="rId5" Type="http://schemas.openxmlformats.org/officeDocument/2006/relationships/printerSettings" Target="../printerSettings/printerSettings1156.bin"/><Relationship Id="rId15" Type="http://schemas.openxmlformats.org/officeDocument/2006/relationships/printerSettings" Target="../printerSettings/printerSettings1166.bin"/><Relationship Id="rId10" Type="http://schemas.openxmlformats.org/officeDocument/2006/relationships/printerSettings" Target="../printerSettings/printerSettings1161.bin"/><Relationship Id="rId4" Type="http://schemas.openxmlformats.org/officeDocument/2006/relationships/printerSettings" Target="../printerSettings/printerSettings1155.bin"/><Relationship Id="rId9" Type="http://schemas.openxmlformats.org/officeDocument/2006/relationships/printerSettings" Target="../printerSettings/printerSettings1160.bin"/><Relationship Id="rId14" Type="http://schemas.openxmlformats.org/officeDocument/2006/relationships/printerSettings" Target="../printerSettings/printerSettings116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18" Type="http://schemas.openxmlformats.org/officeDocument/2006/relationships/printerSettings" Target="../printerSettings/printerSettings129.bin"/><Relationship Id="rId26" Type="http://schemas.openxmlformats.org/officeDocument/2006/relationships/printerSettings" Target="../printerSettings/printerSettings137.bin"/><Relationship Id="rId3" Type="http://schemas.openxmlformats.org/officeDocument/2006/relationships/printerSettings" Target="../printerSettings/printerSettings114.bin"/><Relationship Id="rId21" Type="http://schemas.openxmlformats.org/officeDocument/2006/relationships/printerSettings" Target="../printerSettings/printerSettings132.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17" Type="http://schemas.openxmlformats.org/officeDocument/2006/relationships/printerSettings" Target="../printerSettings/printerSettings128.bin"/><Relationship Id="rId25" Type="http://schemas.openxmlformats.org/officeDocument/2006/relationships/printerSettings" Target="../printerSettings/printerSettings136.bin"/><Relationship Id="rId2" Type="http://schemas.openxmlformats.org/officeDocument/2006/relationships/printerSettings" Target="../printerSettings/printerSettings113.bin"/><Relationship Id="rId16" Type="http://schemas.openxmlformats.org/officeDocument/2006/relationships/printerSettings" Target="../printerSettings/printerSettings127.bin"/><Relationship Id="rId20" Type="http://schemas.openxmlformats.org/officeDocument/2006/relationships/printerSettings" Target="../printerSettings/printerSettings131.bin"/><Relationship Id="rId29" Type="http://schemas.openxmlformats.org/officeDocument/2006/relationships/printerSettings" Target="../printerSettings/printerSettings140.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24" Type="http://schemas.openxmlformats.org/officeDocument/2006/relationships/printerSettings" Target="../printerSettings/printerSettings135.bin"/><Relationship Id="rId32" Type="http://schemas.openxmlformats.org/officeDocument/2006/relationships/printerSettings" Target="../printerSettings/printerSettings143.bin"/><Relationship Id="rId5" Type="http://schemas.openxmlformats.org/officeDocument/2006/relationships/printerSettings" Target="../printerSettings/printerSettings116.bin"/><Relationship Id="rId15" Type="http://schemas.openxmlformats.org/officeDocument/2006/relationships/printerSettings" Target="../printerSettings/printerSettings126.bin"/><Relationship Id="rId23" Type="http://schemas.openxmlformats.org/officeDocument/2006/relationships/printerSettings" Target="../printerSettings/printerSettings134.bin"/><Relationship Id="rId28" Type="http://schemas.openxmlformats.org/officeDocument/2006/relationships/printerSettings" Target="../printerSettings/printerSettings139.bin"/><Relationship Id="rId10" Type="http://schemas.openxmlformats.org/officeDocument/2006/relationships/printerSettings" Target="../printerSettings/printerSettings121.bin"/><Relationship Id="rId19" Type="http://schemas.openxmlformats.org/officeDocument/2006/relationships/printerSettings" Target="../printerSettings/printerSettings130.bin"/><Relationship Id="rId31" Type="http://schemas.openxmlformats.org/officeDocument/2006/relationships/printerSettings" Target="../printerSettings/printerSettings142.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 Id="rId22" Type="http://schemas.openxmlformats.org/officeDocument/2006/relationships/printerSettings" Target="../printerSettings/printerSettings133.bin"/><Relationship Id="rId27" Type="http://schemas.openxmlformats.org/officeDocument/2006/relationships/printerSettings" Target="../printerSettings/printerSettings138.bin"/><Relationship Id="rId30" Type="http://schemas.openxmlformats.org/officeDocument/2006/relationships/printerSettings" Target="../printerSettings/printerSettings141.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1176.bin"/><Relationship Id="rId13" Type="http://schemas.openxmlformats.org/officeDocument/2006/relationships/printerSettings" Target="../printerSettings/printerSettings1181.bin"/><Relationship Id="rId3" Type="http://schemas.openxmlformats.org/officeDocument/2006/relationships/printerSettings" Target="../printerSettings/printerSettings1171.bin"/><Relationship Id="rId7" Type="http://schemas.openxmlformats.org/officeDocument/2006/relationships/printerSettings" Target="../printerSettings/printerSettings1175.bin"/><Relationship Id="rId12" Type="http://schemas.openxmlformats.org/officeDocument/2006/relationships/printerSettings" Target="../printerSettings/printerSettings1180.bin"/><Relationship Id="rId17" Type="http://schemas.openxmlformats.org/officeDocument/2006/relationships/printerSettings" Target="../printerSettings/printerSettings1185.bin"/><Relationship Id="rId2" Type="http://schemas.openxmlformats.org/officeDocument/2006/relationships/printerSettings" Target="../printerSettings/printerSettings1170.bin"/><Relationship Id="rId16" Type="http://schemas.openxmlformats.org/officeDocument/2006/relationships/printerSettings" Target="../printerSettings/printerSettings1184.bin"/><Relationship Id="rId1" Type="http://schemas.openxmlformats.org/officeDocument/2006/relationships/printerSettings" Target="../printerSettings/printerSettings1169.bin"/><Relationship Id="rId6" Type="http://schemas.openxmlformats.org/officeDocument/2006/relationships/printerSettings" Target="../printerSettings/printerSettings1174.bin"/><Relationship Id="rId11" Type="http://schemas.openxmlformats.org/officeDocument/2006/relationships/printerSettings" Target="../printerSettings/printerSettings1179.bin"/><Relationship Id="rId5" Type="http://schemas.openxmlformats.org/officeDocument/2006/relationships/printerSettings" Target="../printerSettings/printerSettings1173.bin"/><Relationship Id="rId15" Type="http://schemas.openxmlformats.org/officeDocument/2006/relationships/printerSettings" Target="../printerSettings/printerSettings1183.bin"/><Relationship Id="rId10" Type="http://schemas.openxmlformats.org/officeDocument/2006/relationships/printerSettings" Target="../printerSettings/printerSettings1178.bin"/><Relationship Id="rId4" Type="http://schemas.openxmlformats.org/officeDocument/2006/relationships/printerSettings" Target="../printerSettings/printerSettings1172.bin"/><Relationship Id="rId9" Type="http://schemas.openxmlformats.org/officeDocument/2006/relationships/printerSettings" Target="../printerSettings/printerSettings1177.bin"/><Relationship Id="rId14" Type="http://schemas.openxmlformats.org/officeDocument/2006/relationships/printerSettings" Target="../printerSettings/printerSettings1182.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1193.bin"/><Relationship Id="rId13" Type="http://schemas.openxmlformats.org/officeDocument/2006/relationships/printerSettings" Target="../printerSettings/printerSettings1198.bin"/><Relationship Id="rId3" Type="http://schemas.openxmlformats.org/officeDocument/2006/relationships/printerSettings" Target="../printerSettings/printerSettings1188.bin"/><Relationship Id="rId7" Type="http://schemas.openxmlformats.org/officeDocument/2006/relationships/printerSettings" Target="../printerSettings/printerSettings1192.bin"/><Relationship Id="rId12" Type="http://schemas.openxmlformats.org/officeDocument/2006/relationships/printerSettings" Target="../printerSettings/printerSettings1197.bin"/><Relationship Id="rId17" Type="http://schemas.openxmlformats.org/officeDocument/2006/relationships/printerSettings" Target="../printerSettings/printerSettings1202.bin"/><Relationship Id="rId2" Type="http://schemas.openxmlformats.org/officeDocument/2006/relationships/printerSettings" Target="../printerSettings/printerSettings1187.bin"/><Relationship Id="rId16" Type="http://schemas.openxmlformats.org/officeDocument/2006/relationships/printerSettings" Target="../printerSettings/printerSettings1201.bin"/><Relationship Id="rId1" Type="http://schemas.openxmlformats.org/officeDocument/2006/relationships/printerSettings" Target="../printerSettings/printerSettings1186.bin"/><Relationship Id="rId6" Type="http://schemas.openxmlformats.org/officeDocument/2006/relationships/printerSettings" Target="../printerSettings/printerSettings1191.bin"/><Relationship Id="rId11" Type="http://schemas.openxmlformats.org/officeDocument/2006/relationships/printerSettings" Target="../printerSettings/printerSettings1196.bin"/><Relationship Id="rId5" Type="http://schemas.openxmlformats.org/officeDocument/2006/relationships/printerSettings" Target="../printerSettings/printerSettings1190.bin"/><Relationship Id="rId15" Type="http://schemas.openxmlformats.org/officeDocument/2006/relationships/printerSettings" Target="../printerSettings/printerSettings1200.bin"/><Relationship Id="rId10" Type="http://schemas.openxmlformats.org/officeDocument/2006/relationships/printerSettings" Target="../printerSettings/printerSettings1195.bin"/><Relationship Id="rId4" Type="http://schemas.openxmlformats.org/officeDocument/2006/relationships/printerSettings" Target="../printerSettings/printerSettings1189.bin"/><Relationship Id="rId9" Type="http://schemas.openxmlformats.org/officeDocument/2006/relationships/printerSettings" Target="../printerSettings/printerSettings1194.bin"/><Relationship Id="rId14" Type="http://schemas.openxmlformats.org/officeDocument/2006/relationships/printerSettings" Target="../printerSettings/printerSettings1199.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1210.bin"/><Relationship Id="rId13" Type="http://schemas.openxmlformats.org/officeDocument/2006/relationships/printerSettings" Target="../printerSettings/printerSettings1215.bin"/><Relationship Id="rId3" Type="http://schemas.openxmlformats.org/officeDocument/2006/relationships/printerSettings" Target="../printerSettings/printerSettings1205.bin"/><Relationship Id="rId7" Type="http://schemas.openxmlformats.org/officeDocument/2006/relationships/printerSettings" Target="../printerSettings/printerSettings1209.bin"/><Relationship Id="rId12" Type="http://schemas.openxmlformats.org/officeDocument/2006/relationships/printerSettings" Target="../printerSettings/printerSettings1214.bin"/><Relationship Id="rId17" Type="http://schemas.openxmlformats.org/officeDocument/2006/relationships/printerSettings" Target="../printerSettings/printerSettings1219.bin"/><Relationship Id="rId2" Type="http://schemas.openxmlformats.org/officeDocument/2006/relationships/printerSettings" Target="../printerSettings/printerSettings1204.bin"/><Relationship Id="rId16" Type="http://schemas.openxmlformats.org/officeDocument/2006/relationships/printerSettings" Target="../printerSettings/printerSettings1218.bin"/><Relationship Id="rId1" Type="http://schemas.openxmlformats.org/officeDocument/2006/relationships/printerSettings" Target="../printerSettings/printerSettings1203.bin"/><Relationship Id="rId6" Type="http://schemas.openxmlformats.org/officeDocument/2006/relationships/printerSettings" Target="../printerSettings/printerSettings1208.bin"/><Relationship Id="rId11" Type="http://schemas.openxmlformats.org/officeDocument/2006/relationships/printerSettings" Target="../printerSettings/printerSettings1213.bin"/><Relationship Id="rId5" Type="http://schemas.openxmlformats.org/officeDocument/2006/relationships/printerSettings" Target="../printerSettings/printerSettings1207.bin"/><Relationship Id="rId15" Type="http://schemas.openxmlformats.org/officeDocument/2006/relationships/printerSettings" Target="../printerSettings/printerSettings1217.bin"/><Relationship Id="rId10" Type="http://schemas.openxmlformats.org/officeDocument/2006/relationships/printerSettings" Target="../printerSettings/printerSettings1212.bin"/><Relationship Id="rId4" Type="http://schemas.openxmlformats.org/officeDocument/2006/relationships/printerSettings" Target="../printerSettings/printerSettings1206.bin"/><Relationship Id="rId9" Type="http://schemas.openxmlformats.org/officeDocument/2006/relationships/printerSettings" Target="../printerSettings/printerSettings1211.bin"/><Relationship Id="rId14" Type="http://schemas.openxmlformats.org/officeDocument/2006/relationships/printerSettings" Target="../printerSettings/printerSettings1216.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227.bin"/><Relationship Id="rId13" Type="http://schemas.openxmlformats.org/officeDocument/2006/relationships/printerSettings" Target="../printerSettings/printerSettings1232.bin"/><Relationship Id="rId3" Type="http://schemas.openxmlformats.org/officeDocument/2006/relationships/printerSettings" Target="../printerSettings/printerSettings1222.bin"/><Relationship Id="rId7" Type="http://schemas.openxmlformats.org/officeDocument/2006/relationships/printerSettings" Target="../printerSettings/printerSettings1226.bin"/><Relationship Id="rId12" Type="http://schemas.openxmlformats.org/officeDocument/2006/relationships/printerSettings" Target="../printerSettings/printerSettings1231.bin"/><Relationship Id="rId2" Type="http://schemas.openxmlformats.org/officeDocument/2006/relationships/printerSettings" Target="../printerSettings/printerSettings1221.bin"/><Relationship Id="rId1" Type="http://schemas.openxmlformats.org/officeDocument/2006/relationships/printerSettings" Target="../printerSettings/printerSettings1220.bin"/><Relationship Id="rId6" Type="http://schemas.openxmlformats.org/officeDocument/2006/relationships/printerSettings" Target="../printerSettings/printerSettings1225.bin"/><Relationship Id="rId11" Type="http://schemas.openxmlformats.org/officeDocument/2006/relationships/printerSettings" Target="../printerSettings/printerSettings1230.bin"/><Relationship Id="rId5" Type="http://schemas.openxmlformats.org/officeDocument/2006/relationships/printerSettings" Target="../printerSettings/printerSettings1224.bin"/><Relationship Id="rId15" Type="http://schemas.openxmlformats.org/officeDocument/2006/relationships/printerSettings" Target="../printerSettings/printerSettings1234.bin"/><Relationship Id="rId10" Type="http://schemas.openxmlformats.org/officeDocument/2006/relationships/printerSettings" Target="../printerSettings/printerSettings1229.bin"/><Relationship Id="rId4" Type="http://schemas.openxmlformats.org/officeDocument/2006/relationships/printerSettings" Target="../printerSettings/printerSettings1223.bin"/><Relationship Id="rId9" Type="http://schemas.openxmlformats.org/officeDocument/2006/relationships/printerSettings" Target="../printerSettings/printerSettings1228.bin"/><Relationship Id="rId14" Type="http://schemas.openxmlformats.org/officeDocument/2006/relationships/printerSettings" Target="../printerSettings/printerSettings123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1.bin"/><Relationship Id="rId13" Type="http://schemas.openxmlformats.org/officeDocument/2006/relationships/printerSettings" Target="../printerSettings/printerSettings156.bin"/><Relationship Id="rId18" Type="http://schemas.openxmlformats.org/officeDocument/2006/relationships/printerSettings" Target="../printerSettings/printerSettings161.bin"/><Relationship Id="rId26" Type="http://schemas.openxmlformats.org/officeDocument/2006/relationships/printerSettings" Target="../printerSettings/printerSettings169.bin"/><Relationship Id="rId3" Type="http://schemas.openxmlformats.org/officeDocument/2006/relationships/printerSettings" Target="../printerSettings/printerSettings146.bin"/><Relationship Id="rId21" Type="http://schemas.openxmlformats.org/officeDocument/2006/relationships/printerSettings" Target="../printerSettings/printerSettings164.bin"/><Relationship Id="rId7" Type="http://schemas.openxmlformats.org/officeDocument/2006/relationships/printerSettings" Target="../printerSettings/printerSettings150.bin"/><Relationship Id="rId12" Type="http://schemas.openxmlformats.org/officeDocument/2006/relationships/printerSettings" Target="../printerSettings/printerSettings155.bin"/><Relationship Id="rId17" Type="http://schemas.openxmlformats.org/officeDocument/2006/relationships/printerSettings" Target="../printerSettings/printerSettings160.bin"/><Relationship Id="rId25" Type="http://schemas.openxmlformats.org/officeDocument/2006/relationships/printerSettings" Target="../printerSettings/printerSettings168.bin"/><Relationship Id="rId2" Type="http://schemas.openxmlformats.org/officeDocument/2006/relationships/printerSettings" Target="../printerSettings/printerSettings145.bin"/><Relationship Id="rId16" Type="http://schemas.openxmlformats.org/officeDocument/2006/relationships/printerSettings" Target="../printerSettings/printerSettings159.bin"/><Relationship Id="rId20" Type="http://schemas.openxmlformats.org/officeDocument/2006/relationships/printerSettings" Target="../printerSettings/printerSettings163.bin"/><Relationship Id="rId29" Type="http://schemas.openxmlformats.org/officeDocument/2006/relationships/printerSettings" Target="../printerSettings/printerSettings172.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11" Type="http://schemas.openxmlformats.org/officeDocument/2006/relationships/printerSettings" Target="../printerSettings/printerSettings154.bin"/><Relationship Id="rId24" Type="http://schemas.openxmlformats.org/officeDocument/2006/relationships/printerSettings" Target="../printerSettings/printerSettings167.bin"/><Relationship Id="rId32" Type="http://schemas.openxmlformats.org/officeDocument/2006/relationships/printerSettings" Target="../printerSettings/printerSettings175.bin"/><Relationship Id="rId5" Type="http://schemas.openxmlformats.org/officeDocument/2006/relationships/printerSettings" Target="../printerSettings/printerSettings148.bin"/><Relationship Id="rId15" Type="http://schemas.openxmlformats.org/officeDocument/2006/relationships/printerSettings" Target="../printerSettings/printerSettings158.bin"/><Relationship Id="rId23" Type="http://schemas.openxmlformats.org/officeDocument/2006/relationships/printerSettings" Target="../printerSettings/printerSettings166.bin"/><Relationship Id="rId28" Type="http://schemas.openxmlformats.org/officeDocument/2006/relationships/printerSettings" Target="../printerSettings/printerSettings171.bin"/><Relationship Id="rId10" Type="http://schemas.openxmlformats.org/officeDocument/2006/relationships/printerSettings" Target="../printerSettings/printerSettings153.bin"/><Relationship Id="rId19" Type="http://schemas.openxmlformats.org/officeDocument/2006/relationships/printerSettings" Target="../printerSettings/printerSettings162.bin"/><Relationship Id="rId31" Type="http://schemas.openxmlformats.org/officeDocument/2006/relationships/printerSettings" Target="../printerSettings/printerSettings174.bin"/><Relationship Id="rId4" Type="http://schemas.openxmlformats.org/officeDocument/2006/relationships/printerSettings" Target="../printerSettings/printerSettings147.bin"/><Relationship Id="rId9" Type="http://schemas.openxmlformats.org/officeDocument/2006/relationships/printerSettings" Target="../printerSettings/printerSettings152.bin"/><Relationship Id="rId14" Type="http://schemas.openxmlformats.org/officeDocument/2006/relationships/printerSettings" Target="../printerSettings/printerSettings157.bin"/><Relationship Id="rId22" Type="http://schemas.openxmlformats.org/officeDocument/2006/relationships/printerSettings" Target="../printerSettings/printerSettings165.bin"/><Relationship Id="rId27" Type="http://schemas.openxmlformats.org/officeDocument/2006/relationships/printerSettings" Target="../printerSettings/printerSettings170.bin"/><Relationship Id="rId30" Type="http://schemas.openxmlformats.org/officeDocument/2006/relationships/printerSettings" Target="../printerSettings/printerSettings17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3.bin"/><Relationship Id="rId13" Type="http://schemas.openxmlformats.org/officeDocument/2006/relationships/printerSettings" Target="../printerSettings/printerSettings188.bin"/><Relationship Id="rId18" Type="http://schemas.openxmlformats.org/officeDocument/2006/relationships/printerSettings" Target="../printerSettings/printerSettings193.bin"/><Relationship Id="rId3" Type="http://schemas.openxmlformats.org/officeDocument/2006/relationships/printerSettings" Target="../printerSettings/printerSettings178.bin"/><Relationship Id="rId21" Type="http://schemas.openxmlformats.org/officeDocument/2006/relationships/printerSettings" Target="../printerSettings/printerSettings196.bin"/><Relationship Id="rId7" Type="http://schemas.openxmlformats.org/officeDocument/2006/relationships/printerSettings" Target="../printerSettings/printerSettings182.bin"/><Relationship Id="rId12" Type="http://schemas.openxmlformats.org/officeDocument/2006/relationships/printerSettings" Target="../printerSettings/printerSettings187.bin"/><Relationship Id="rId17" Type="http://schemas.openxmlformats.org/officeDocument/2006/relationships/printerSettings" Target="../printerSettings/printerSettings192.bin"/><Relationship Id="rId2" Type="http://schemas.openxmlformats.org/officeDocument/2006/relationships/printerSettings" Target="../printerSettings/printerSettings177.bin"/><Relationship Id="rId16" Type="http://schemas.openxmlformats.org/officeDocument/2006/relationships/printerSettings" Target="../printerSettings/printerSettings191.bin"/><Relationship Id="rId20" Type="http://schemas.openxmlformats.org/officeDocument/2006/relationships/printerSettings" Target="../printerSettings/printerSettings195.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11" Type="http://schemas.openxmlformats.org/officeDocument/2006/relationships/printerSettings" Target="../printerSettings/printerSettings186.bin"/><Relationship Id="rId5" Type="http://schemas.openxmlformats.org/officeDocument/2006/relationships/printerSettings" Target="../printerSettings/printerSettings180.bin"/><Relationship Id="rId15" Type="http://schemas.openxmlformats.org/officeDocument/2006/relationships/printerSettings" Target="../printerSettings/printerSettings190.bin"/><Relationship Id="rId23" Type="http://schemas.openxmlformats.org/officeDocument/2006/relationships/printerSettings" Target="../printerSettings/printerSettings198.bin"/><Relationship Id="rId10" Type="http://schemas.openxmlformats.org/officeDocument/2006/relationships/printerSettings" Target="../printerSettings/printerSettings185.bin"/><Relationship Id="rId19" Type="http://schemas.openxmlformats.org/officeDocument/2006/relationships/printerSettings" Target="../printerSettings/printerSettings194.bin"/><Relationship Id="rId4" Type="http://schemas.openxmlformats.org/officeDocument/2006/relationships/printerSettings" Target="../printerSettings/printerSettings179.bin"/><Relationship Id="rId9" Type="http://schemas.openxmlformats.org/officeDocument/2006/relationships/printerSettings" Target="../printerSettings/printerSettings184.bin"/><Relationship Id="rId14" Type="http://schemas.openxmlformats.org/officeDocument/2006/relationships/printerSettings" Target="../printerSettings/printerSettings189.bin"/><Relationship Id="rId22" Type="http://schemas.openxmlformats.org/officeDocument/2006/relationships/printerSettings" Target="../printerSettings/printerSettings19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06.bin"/><Relationship Id="rId13" Type="http://schemas.openxmlformats.org/officeDocument/2006/relationships/printerSettings" Target="../printerSettings/printerSettings211.bin"/><Relationship Id="rId18" Type="http://schemas.openxmlformats.org/officeDocument/2006/relationships/printerSettings" Target="../printerSettings/printerSettings216.bin"/><Relationship Id="rId3" Type="http://schemas.openxmlformats.org/officeDocument/2006/relationships/printerSettings" Target="../printerSettings/printerSettings201.bin"/><Relationship Id="rId21" Type="http://schemas.openxmlformats.org/officeDocument/2006/relationships/printerSettings" Target="../printerSettings/printerSettings219.bin"/><Relationship Id="rId7" Type="http://schemas.openxmlformats.org/officeDocument/2006/relationships/printerSettings" Target="../printerSettings/printerSettings205.bin"/><Relationship Id="rId12" Type="http://schemas.openxmlformats.org/officeDocument/2006/relationships/printerSettings" Target="../printerSettings/printerSettings210.bin"/><Relationship Id="rId17" Type="http://schemas.openxmlformats.org/officeDocument/2006/relationships/printerSettings" Target="../printerSettings/printerSettings215.bin"/><Relationship Id="rId2" Type="http://schemas.openxmlformats.org/officeDocument/2006/relationships/printerSettings" Target="../printerSettings/printerSettings200.bin"/><Relationship Id="rId16" Type="http://schemas.openxmlformats.org/officeDocument/2006/relationships/printerSettings" Target="../printerSettings/printerSettings214.bin"/><Relationship Id="rId20" Type="http://schemas.openxmlformats.org/officeDocument/2006/relationships/printerSettings" Target="../printerSettings/printerSettings218.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11" Type="http://schemas.openxmlformats.org/officeDocument/2006/relationships/printerSettings" Target="../printerSettings/printerSettings209.bin"/><Relationship Id="rId5" Type="http://schemas.openxmlformats.org/officeDocument/2006/relationships/printerSettings" Target="../printerSettings/printerSettings203.bin"/><Relationship Id="rId15" Type="http://schemas.openxmlformats.org/officeDocument/2006/relationships/printerSettings" Target="../printerSettings/printerSettings213.bin"/><Relationship Id="rId23" Type="http://schemas.openxmlformats.org/officeDocument/2006/relationships/printerSettings" Target="../printerSettings/printerSettings221.bin"/><Relationship Id="rId10" Type="http://schemas.openxmlformats.org/officeDocument/2006/relationships/printerSettings" Target="../printerSettings/printerSettings208.bin"/><Relationship Id="rId19" Type="http://schemas.openxmlformats.org/officeDocument/2006/relationships/printerSettings" Target="../printerSettings/printerSettings217.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 Id="rId14" Type="http://schemas.openxmlformats.org/officeDocument/2006/relationships/printerSettings" Target="../printerSettings/printerSettings212.bin"/><Relationship Id="rId22" Type="http://schemas.openxmlformats.org/officeDocument/2006/relationships/printerSettings" Target="../printerSettings/printerSettings2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18" Type="http://schemas.openxmlformats.org/officeDocument/2006/relationships/printerSettings" Target="../printerSettings/printerSettings239.bin"/><Relationship Id="rId26" Type="http://schemas.openxmlformats.org/officeDocument/2006/relationships/printerSettings" Target="../printerSettings/printerSettings247.bin"/><Relationship Id="rId3" Type="http://schemas.openxmlformats.org/officeDocument/2006/relationships/printerSettings" Target="../printerSettings/printerSettings224.bin"/><Relationship Id="rId21" Type="http://schemas.openxmlformats.org/officeDocument/2006/relationships/printerSettings" Target="../printerSettings/printerSettings242.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17" Type="http://schemas.openxmlformats.org/officeDocument/2006/relationships/printerSettings" Target="../printerSettings/printerSettings238.bin"/><Relationship Id="rId25" Type="http://schemas.openxmlformats.org/officeDocument/2006/relationships/printerSettings" Target="../printerSettings/printerSettings246.bin"/><Relationship Id="rId2" Type="http://schemas.openxmlformats.org/officeDocument/2006/relationships/printerSettings" Target="../printerSettings/printerSettings223.bin"/><Relationship Id="rId16" Type="http://schemas.openxmlformats.org/officeDocument/2006/relationships/printerSettings" Target="../printerSettings/printerSettings237.bin"/><Relationship Id="rId20" Type="http://schemas.openxmlformats.org/officeDocument/2006/relationships/printerSettings" Target="../printerSettings/printerSettings241.bin"/><Relationship Id="rId29" Type="http://schemas.openxmlformats.org/officeDocument/2006/relationships/printerSettings" Target="../printerSettings/printerSettings250.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24" Type="http://schemas.openxmlformats.org/officeDocument/2006/relationships/printerSettings" Target="../printerSettings/printerSettings245.bin"/><Relationship Id="rId32" Type="http://schemas.openxmlformats.org/officeDocument/2006/relationships/printerSettings" Target="../printerSettings/printerSettings253.bin"/><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23" Type="http://schemas.openxmlformats.org/officeDocument/2006/relationships/printerSettings" Target="../printerSettings/printerSettings244.bin"/><Relationship Id="rId28" Type="http://schemas.openxmlformats.org/officeDocument/2006/relationships/printerSettings" Target="../printerSettings/printerSettings249.bin"/><Relationship Id="rId10" Type="http://schemas.openxmlformats.org/officeDocument/2006/relationships/printerSettings" Target="../printerSettings/printerSettings231.bin"/><Relationship Id="rId19" Type="http://schemas.openxmlformats.org/officeDocument/2006/relationships/printerSettings" Target="../printerSettings/printerSettings240.bin"/><Relationship Id="rId31" Type="http://schemas.openxmlformats.org/officeDocument/2006/relationships/printerSettings" Target="../printerSettings/printerSettings252.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 Id="rId22" Type="http://schemas.openxmlformats.org/officeDocument/2006/relationships/printerSettings" Target="../printerSettings/printerSettings243.bin"/><Relationship Id="rId27" Type="http://schemas.openxmlformats.org/officeDocument/2006/relationships/printerSettings" Target="../printerSettings/printerSettings248.bin"/><Relationship Id="rId30" Type="http://schemas.openxmlformats.org/officeDocument/2006/relationships/printerSettings" Target="../printerSettings/printerSettings25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J95"/>
  <sheetViews>
    <sheetView showGridLines="0" workbookViewId="0">
      <selection activeCell="D2" sqref="D2"/>
    </sheetView>
  </sheetViews>
  <sheetFormatPr defaultColWidth="9.140625" defaultRowHeight="12.75"/>
  <cols>
    <col min="1" max="1" width="2.85546875" customWidth="1"/>
    <col min="2" max="2" width="27.42578125" style="2" customWidth="1"/>
    <col min="3" max="3" width="82.85546875" style="2" customWidth="1"/>
    <col min="4" max="4" width="93.140625" style="2" customWidth="1"/>
    <col min="5" max="5" width="11.42578125" style="2" customWidth="1"/>
    <col min="6" max="9" width="9.140625" style="2"/>
    <col min="10" max="10" width="35" style="203" customWidth="1"/>
    <col min="11" max="16384" width="9.140625" style="2"/>
  </cols>
  <sheetData>
    <row r="1" spans="1:10" ht="13.5" thickBot="1">
      <c r="B1" s="465"/>
    </row>
    <row r="2" spans="1:10" ht="21.75" thickBot="1">
      <c r="B2" s="788" t="s">
        <v>1842</v>
      </c>
      <c r="C2" s="788"/>
      <c r="J2" s="2"/>
    </row>
    <row r="3" spans="1:10">
      <c r="J3" s="2"/>
    </row>
    <row r="4" spans="1:10" ht="13.5">
      <c r="B4" s="782" t="s">
        <v>1879</v>
      </c>
      <c r="C4" s="782" t="s">
        <v>1880</v>
      </c>
      <c r="J4" s="2"/>
    </row>
    <row r="5" spans="1:10">
      <c r="A5" s="422" t="s">
        <v>1502</v>
      </c>
      <c r="B5" s="450" t="str">
        <f>HYPERLINK("#'EU LI3'!A1",A5)</f>
        <v>EU LI3</v>
      </c>
      <c r="C5" s="2" t="s">
        <v>1486</v>
      </c>
      <c r="J5" s="2"/>
    </row>
    <row r="6" spans="1:10">
      <c r="A6" s="422" t="s">
        <v>572</v>
      </c>
      <c r="B6" s="450" t="str">
        <f>HYPERLINK("#'Capital'!A1",A6)</f>
        <v>Capital</v>
      </c>
      <c r="C6" s="2" t="s">
        <v>1642</v>
      </c>
    </row>
    <row r="7" spans="1:10">
      <c r="A7" s="422" t="s">
        <v>1400</v>
      </c>
      <c r="B7" s="450" t="str">
        <f>HYPERLINK("#'EU CCA'!A1",A7)</f>
        <v>EU CCA</v>
      </c>
      <c r="C7" s="2" t="s">
        <v>1605</v>
      </c>
    </row>
    <row r="8" spans="1:10">
      <c r="A8" s="422" t="s">
        <v>1438</v>
      </c>
      <c r="B8" s="450" t="str">
        <f>HYPERLINK("#'EU CC1'!A1",A8)</f>
        <v>EU CC1</v>
      </c>
      <c r="C8" s="2" t="s">
        <v>1606</v>
      </c>
    </row>
    <row r="9" spans="1:10">
      <c r="A9" s="422" t="s">
        <v>1504</v>
      </c>
      <c r="B9" s="450" t="str">
        <f>HYPERLINK("#'EU CC2'!A1",A9)</f>
        <v>EU CC2</v>
      </c>
      <c r="C9" s="2" t="s">
        <v>1607</v>
      </c>
      <c r="H9" s="464"/>
    </row>
    <row r="10" spans="1:10">
      <c r="A10" s="422" t="s">
        <v>1089</v>
      </c>
      <c r="B10" s="450" t="str">
        <f>HYPERLINK("#'EU KM1'!A1",A10)</f>
        <v>EU KM1</v>
      </c>
      <c r="C10" s="2" t="s">
        <v>1026</v>
      </c>
      <c r="E10" s="465"/>
      <c r="J10" s="464"/>
    </row>
    <row r="11" spans="1:10">
      <c r="A11" s="422" t="s">
        <v>999</v>
      </c>
      <c r="B11" s="450" t="str">
        <f>HYPERLINK("#'IFRS9'!A1",A11)</f>
        <v>IFRS9</v>
      </c>
      <c r="C11" s="2" t="s">
        <v>1020</v>
      </c>
    </row>
    <row r="12" spans="1:10">
      <c r="A12" s="422" t="s">
        <v>1500</v>
      </c>
      <c r="B12" s="450" t="str">
        <f>HYPERLINK("#'EU LI1'!A1",A12)</f>
        <v>EU LI1</v>
      </c>
      <c r="C12" s="2" t="s">
        <v>207</v>
      </c>
    </row>
    <row r="13" spans="1:10">
      <c r="A13" s="422" t="s">
        <v>1501</v>
      </c>
      <c r="B13" s="450" t="str">
        <f>HYPERLINK("#'EU LI2'!A1",A13)</f>
        <v>EU LI2</v>
      </c>
      <c r="C13" s="2" t="s">
        <v>208</v>
      </c>
    </row>
    <row r="14" spans="1:10">
      <c r="A14" s="422" t="s">
        <v>1398</v>
      </c>
      <c r="B14" s="450" t="str">
        <f>HYPERLINK("#'EU OV1'!A1",A14)</f>
        <v>EU OV1</v>
      </c>
      <c r="C14" s="2" t="s">
        <v>209</v>
      </c>
    </row>
    <row r="15" spans="1:10">
      <c r="A15" s="422" t="s">
        <v>1588</v>
      </c>
      <c r="B15" s="450" t="str">
        <f>HYPERLINK("#'EU CCR1'!A1",A15)</f>
        <v>EU CCR1</v>
      </c>
      <c r="C15" s="2" t="s">
        <v>213</v>
      </c>
    </row>
    <row r="16" spans="1:10">
      <c r="A16" s="422" t="s">
        <v>994</v>
      </c>
      <c r="B16" s="450" t="str">
        <f>HYPERLINK("#'EU CCR8'!A1",A16)</f>
        <v>EU CCR8</v>
      </c>
      <c r="C16" s="2" t="s">
        <v>1608</v>
      </c>
    </row>
    <row r="17" spans="1:10">
      <c r="A17" s="422" t="s">
        <v>1511</v>
      </c>
      <c r="B17" s="450" t="str">
        <f>HYPERLINK("#'EU CR4'!A1",A17)</f>
        <v>EU CR4</v>
      </c>
      <c r="C17" s="2" t="s">
        <v>210</v>
      </c>
    </row>
    <row r="18" spans="1:10">
      <c r="A18" s="422" t="s">
        <v>1508</v>
      </c>
      <c r="B18" s="450" t="str">
        <f>HYPERLINK("#'EU CR3'!A1",A18)</f>
        <v>EU CR3</v>
      </c>
      <c r="C18" s="2" t="s">
        <v>1609</v>
      </c>
    </row>
    <row r="19" spans="1:10">
      <c r="A19" s="422" t="s">
        <v>1563</v>
      </c>
      <c r="B19" s="450" t="str">
        <f>HYPERLINK("#'EU MR1'!A1",A19)</f>
        <v>EU MR1</v>
      </c>
      <c r="C19" s="2" t="s">
        <v>217</v>
      </c>
    </row>
    <row r="20" spans="1:10">
      <c r="A20" s="422" t="s">
        <v>1589</v>
      </c>
      <c r="B20" s="450" t="str">
        <f>HYPERLINK("#'FX risk'!A1",A20)</f>
        <v>FX risk</v>
      </c>
      <c r="C20" s="2" t="s">
        <v>1844</v>
      </c>
    </row>
    <row r="21" spans="1:10">
      <c r="A21" s="422" t="s">
        <v>1000</v>
      </c>
      <c r="B21" s="450" t="str">
        <f>HYPERLINK("#'EU OR1'!A1",A21)</f>
        <v>EU OR1</v>
      </c>
      <c r="C21" s="2" t="s">
        <v>1610</v>
      </c>
      <c r="J21" s="451"/>
    </row>
    <row r="22" spans="1:10">
      <c r="A22" s="422" t="s">
        <v>1404</v>
      </c>
      <c r="B22" s="450" t="str">
        <f>HYPERLINK("#'EU CR1'!A1",A22)</f>
        <v>EU CR1</v>
      </c>
      <c r="C22" s="2" t="s">
        <v>1009</v>
      </c>
      <c r="J22" s="451"/>
    </row>
    <row r="23" spans="1:10">
      <c r="A23" s="422" t="s">
        <v>1510</v>
      </c>
      <c r="B23" s="450" t="str">
        <f>HYPERLINK("#'EU CC1-A'!A1",A23)</f>
        <v>EU CR1-A</v>
      </c>
      <c r="C23" s="2" t="s">
        <v>1010</v>
      </c>
      <c r="J23" s="451"/>
    </row>
    <row r="24" spans="1:10">
      <c r="A24" s="422" t="s">
        <v>1407</v>
      </c>
      <c r="B24" s="450" t="str">
        <f>HYPERLINK("#'EU CQ1'!A1",A24)</f>
        <v>EU CQ1</v>
      </c>
      <c r="C24" s="2" t="s">
        <v>1011</v>
      </c>
    </row>
    <row r="25" spans="1:10">
      <c r="A25" s="422" t="s">
        <v>1513</v>
      </c>
      <c r="B25" s="450" t="str">
        <f>HYPERLINK("#'EU CQ2'!A1",A25)</f>
        <v>EU CQ2</v>
      </c>
      <c r="C25" s="2" t="s">
        <v>1012</v>
      </c>
    </row>
    <row r="26" spans="1:10">
      <c r="A26" s="422" t="s">
        <v>1507</v>
      </c>
      <c r="B26" s="450" t="str">
        <f>HYPERLINK("#'EU CQ3'!A1",A26)</f>
        <v>EU CQ3</v>
      </c>
      <c r="C26" s="2" t="s">
        <v>1013</v>
      </c>
    </row>
    <row r="27" spans="1:10">
      <c r="A27" s="422" t="s">
        <v>1408</v>
      </c>
      <c r="B27" s="450" t="str">
        <f>HYPERLINK("#'EU CQ4'!A1",A27)</f>
        <v>EU CQ4</v>
      </c>
      <c r="C27" s="2" t="s">
        <v>1014</v>
      </c>
    </row>
    <row r="28" spans="1:10">
      <c r="A28" s="422" t="s">
        <v>1409</v>
      </c>
      <c r="B28" s="450" t="str">
        <f>HYPERLINK("#'EU CQ5'!A1",A28)</f>
        <v>EU CQ5</v>
      </c>
      <c r="C28" s="2" t="s">
        <v>1015</v>
      </c>
    </row>
    <row r="29" spans="1:10">
      <c r="A29" s="422" t="s">
        <v>1410</v>
      </c>
      <c r="B29" s="450" t="str">
        <f>HYPERLINK("#'EU CQ6'!A1",A29)</f>
        <v>EU CQ6</v>
      </c>
      <c r="C29" s="2" t="s">
        <v>1016</v>
      </c>
    </row>
    <row r="30" spans="1:10">
      <c r="A30" s="422" t="s">
        <v>1411</v>
      </c>
      <c r="B30" s="450" t="str">
        <f>HYPERLINK("#'EU CQ7'!A1",A30)</f>
        <v>EU CQ7</v>
      </c>
      <c r="C30" s="2" t="s">
        <v>1017</v>
      </c>
    </row>
    <row r="31" spans="1:10">
      <c r="A31" s="422" t="s">
        <v>1412</v>
      </c>
      <c r="B31" s="450" t="str">
        <f>HYPERLINK("#'EU CQ8'!A1",A31)</f>
        <v>EU CQ8</v>
      </c>
      <c r="C31" s="2" t="s">
        <v>1018</v>
      </c>
    </row>
    <row r="32" spans="1:10">
      <c r="A32" s="422" t="s">
        <v>1405</v>
      </c>
      <c r="B32" s="450" t="str">
        <f>HYPERLINK("#'EU CR2'!A1",A32)</f>
        <v>EU CR2</v>
      </c>
      <c r="C32" s="2" t="s">
        <v>1429</v>
      </c>
    </row>
    <row r="33" spans="1:10">
      <c r="A33" s="422" t="s">
        <v>1590</v>
      </c>
      <c r="B33" s="450" t="str">
        <f>HYPERLINK("#'EU CR2-A'!A1",A33)</f>
        <v>EU CR2-A</v>
      </c>
      <c r="C33" s="2" t="s">
        <v>1621</v>
      </c>
    </row>
    <row r="34" spans="1:10">
      <c r="A34" s="422" t="s">
        <v>1512</v>
      </c>
      <c r="B34" s="450" t="str">
        <f>HYPERLINK("#'EU CR5'!A1",A34)</f>
        <v>EU CR5</v>
      </c>
      <c r="C34" s="2" t="s">
        <v>212</v>
      </c>
    </row>
    <row r="35" spans="1:10">
      <c r="A35" s="422" t="s">
        <v>1509</v>
      </c>
      <c r="B35" s="450" t="str">
        <f>HYPERLINK("#'EU CCR3'!A1",A35)</f>
        <v>EU CCR3</v>
      </c>
      <c r="C35" s="2" t="s">
        <v>215</v>
      </c>
    </row>
    <row r="36" spans="1:10">
      <c r="A36" s="422" t="s">
        <v>1591</v>
      </c>
      <c r="B36" s="450" t="str">
        <f>HYPERLINK("#'EU CCR5-A'!A1",A36)</f>
        <v>EU CCR5-A</v>
      </c>
      <c r="C36" s="2" t="s">
        <v>216</v>
      </c>
    </row>
    <row r="37" spans="1:10">
      <c r="A37" s="422" t="s">
        <v>1527</v>
      </c>
      <c r="B37" s="450" t="str">
        <f>HYPERLINK("#'EU CCR5'!A1",A37)</f>
        <v>EU CCR5</v>
      </c>
      <c r="C37" s="2" t="s">
        <v>1024</v>
      </c>
    </row>
    <row r="38" spans="1:10">
      <c r="A38" s="422" t="s">
        <v>1528</v>
      </c>
      <c r="B38" s="450" t="str">
        <f>HYPERLINK("#'EU CCR6'!A1",A38)</f>
        <v>EU CCR6</v>
      </c>
      <c r="C38" s="2" t="s">
        <v>1025</v>
      </c>
    </row>
    <row r="39" spans="1:10">
      <c r="A39" s="422" t="s">
        <v>1495</v>
      </c>
      <c r="B39" s="450" t="str">
        <f>HYPERLINK("#'EU IRRBB1'!A1",A39)</f>
        <v>EU IRRBB1</v>
      </c>
      <c r="C39" s="2" t="s">
        <v>1611</v>
      </c>
    </row>
    <row r="40" spans="1:10">
      <c r="A40" s="422" t="s">
        <v>1592</v>
      </c>
      <c r="B40" s="450" t="str">
        <f>HYPERLINK("#'EU LR1-LRSum'!A1",A40)</f>
        <v>EU LR1-LRSum</v>
      </c>
      <c r="C40" s="2" t="s">
        <v>1612</v>
      </c>
      <c r="J40" s="451"/>
    </row>
    <row r="41" spans="1:10">
      <c r="A41" s="422" t="s">
        <v>1593</v>
      </c>
      <c r="B41" s="450" t="str">
        <f>HYPERLINK("#'EU LR2-LRCom'!A1",A41)</f>
        <v>EU LR2-LRCom</v>
      </c>
      <c r="C41" s="2" t="s">
        <v>1613</v>
      </c>
    </row>
    <row r="42" spans="1:10">
      <c r="A42" s="422" t="s">
        <v>1594</v>
      </c>
      <c r="B42" s="450" t="str">
        <f>HYPERLINK("#'EU LR3-LRSpl'!A1",A42)</f>
        <v>EU LR3-LRSpl</v>
      </c>
      <c r="C42" s="2" t="s">
        <v>1604</v>
      </c>
    </row>
    <row r="43" spans="1:10">
      <c r="A43" s="422" t="s">
        <v>1595</v>
      </c>
      <c r="B43" s="450" t="str">
        <f>HYPERLINK("#'EU CCyB2'!A1",A43)</f>
        <v>EU CCyB2</v>
      </c>
      <c r="C43" s="2" t="s">
        <v>1614</v>
      </c>
    </row>
    <row r="44" spans="1:10">
      <c r="A44" s="422" t="s">
        <v>1596</v>
      </c>
      <c r="B44" s="450" t="str">
        <f>HYPERLINK("#'EU CCyB1'!A1",A44)</f>
        <v>EU CCyB1</v>
      </c>
      <c r="C44" s="2" t="s">
        <v>1615</v>
      </c>
    </row>
    <row r="45" spans="1:10">
      <c r="A45" s="422" t="s">
        <v>1597</v>
      </c>
      <c r="B45" s="450" t="str">
        <f>HYPERLINK("#'ICAAP Capital structure - NP'!A1",A45)</f>
        <v>ICAAP Capital structure - NP</v>
      </c>
      <c r="C45" s="2" t="s">
        <v>1585</v>
      </c>
    </row>
    <row r="46" spans="1:10">
      <c r="A46" s="422" t="s">
        <v>1598</v>
      </c>
      <c r="B46" s="450" t="str">
        <f>HYPERLINK("#'ICAAP Capital structure - EP'!A1",A46)</f>
        <v>ICAAP Capital structure - EP</v>
      </c>
      <c r="C46" s="2" t="s">
        <v>1586</v>
      </c>
      <c r="J46" s="451"/>
    </row>
    <row r="47" spans="1:10">
      <c r="A47" s="422" t="s">
        <v>1599</v>
      </c>
      <c r="B47" s="450" t="str">
        <f>HYPERLINK("#'ICAAP Capital adequacy param'!A1",A47)</f>
        <v>ICAAP Capital adequacy param</v>
      </c>
      <c r="C47" s="2" t="s">
        <v>1587</v>
      </c>
      <c r="J47" s="451"/>
    </row>
    <row r="48" spans="1:10">
      <c r="A48" s="422" t="s">
        <v>1541</v>
      </c>
      <c r="B48" s="450" t="str">
        <f>HYPERLINK("#'EU AE1'!A1",A48)</f>
        <v>EU AE1</v>
      </c>
      <c r="C48" s="2" t="s">
        <v>1616</v>
      </c>
      <c r="J48" s="451"/>
    </row>
    <row r="49" spans="1:10">
      <c r="A49" s="422" t="s">
        <v>1540</v>
      </c>
      <c r="B49" s="450" t="str">
        <f>HYPERLINK("#'EU AE2'!A1",A49)</f>
        <v>EU AE2</v>
      </c>
      <c r="C49" s="2" t="s">
        <v>1617</v>
      </c>
      <c r="J49" s="451"/>
    </row>
    <row r="50" spans="1:10">
      <c r="A50" s="422" t="s">
        <v>1542</v>
      </c>
      <c r="B50" s="450" t="str">
        <f>HYPERLINK("#'EU AE3'!A1",A50)</f>
        <v>EU AE3</v>
      </c>
      <c r="C50" s="2" t="s">
        <v>1618</v>
      </c>
      <c r="J50" s="451"/>
    </row>
    <row r="51" spans="1:10">
      <c r="A51" s="422" t="s">
        <v>1535</v>
      </c>
      <c r="B51" s="450" t="str">
        <f>HYPERLINK("#'EU REM1'!A1",A51)</f>
        <v>EU REM1</v>
      </c>
      <c r="C51" s="2" t="s">
        <v>1019</v>
      </c>
      <c r="J51" s="451"/>
    </row>
    <row r="52" spans="1:10">
      <c r="A52" s="422" t="s">
        <v>1536</v>
      </c>
      <c r="B52" s="450" t="str">
        <f>HYPERLINK("#'EU REM2'!A1",A52)</f>
        <v>EU REM2</v>
      </c>
      <c r="C52" s="2" t="s">
        <v>1021</v>
      </c>
    </row>
    <row r="53" spans="1:10">
      <c r="A53" s="422" t="s">
        <v>1537</v>
      </c>
      <c r="B53" s="450" t="str">
        <f>HYPERLINK("#'EU REM3'!A1",A53)</f>
        <v>EU REM3</v>
      </c>
      <c r="C53" s="2" t="s">
        <v>1022</v>
      </c>
    </row>
    <row r="54" spans="1:10">
      <c r="A54" s="422" t="s">
        <v>1538</v>
      </c>
      <c r="B54" s="450" t="str">
        <f>HYPERLINK("#'EU REM4'!A1",A54)</f>
        <v>EU REM4</v>
      </c>
      <c r="C54" s="2" t="s">
        <v>1619</v>
      </c>
    </row>
    <row r="55" spans="1:10">
      <c r="A55" s="422" t="s">
        <v>1539</v>
      </c>
      <c r="B55" s="450" t="str">
        <f>HYPERLINK("#'EU REM5'!A1",A55)</f>
        <v>EU REM5</v>
      </c>
      <c r="C55" s="2" t="s">
        <v>1023</v>
      </c>
    </row>
    <row r="56" spans="1:10">
      <c r="B56" s="450"/>
      <c r="J56" s="451"/>
    </row>
    <row r="57" spans="1:10" ht="13.5">
      <c r="B57" s="782" t="s">
        <v>1881</v>
      </c>
      <c r="C57" s="782"/>
      <c r="J57" s="451"/>
    </row>
    <row r="58" spans="1:10" ht="13.5">
      <c r="B58" s="781"/>
      <c r="C58" s="780"/>
    </row>
    <row r="59" spans="1:10" ht="13.5">
      <c r="B59" s="781" t="s">
        <v>1503</v>
      </c>
      <c r="C59" s="780" t="s">
        <v>1846</v>
      </c>
    </row>
    <row r="60" spans="1:10" ht="27">
      <c r="B60" s="781" t="s">
        <v>1517</v>
      </c>
      <c r="C60" s="780" t="s">
        <v>1847</v>
      </c>
    </row>
    <row r="61" spans="1:10" ht="27">
      <c r="B61" s="781" t="s">
        <v>1413</v>
      </c>
      <c r="C61" s="780" t="s">
        <v>1848</v>
      </c>
    </row>
    <row r="62" spans="1:10" ht="27">
      <c r="B62" s="781" t="s">
        <v>1518</v>
      </c>
      <c r="C62" s="780" t="s">
        <v>1849</v>
      </c>
    </row>
    <row r="63" spans="1:10" ht="40.5">
      <c r="B63" s="781" t="s">
        <v>1519</v>
      </c>
      <c r="C63" s="780" t="s">
        <v>1850</v>
      </c>
    </row>
    <row r="64" spans="1:10" ht="27">
      <c r="B64" s="781" t="s">
        <v>1520</v>
      </c>
      <c r="C64" s="780" t="s">
        <v>1851</v>
      </c>
    </row>
    <row r="65" spans="1:10" ht="27">
      <c r="B65" s="781" t="s">
        <v>1521</v>
      </c>
      <c r="C65" s="780" t="s">
        <v>1852</v>
      </c>
    </row>
    <row r="66" spans="1:10" ht="40.5">
      <c r="B66" s="781" t="s">
        <v>1522</v>
      </c>
      <c r="C66" s="780" t="s">
        <v>1853</v>
      </c>
    </row>
    <row r="67" spans="1:10" ht="27">
      <c r="B67" s="781" t="s">
        <v>1523</v>
      </c>
      <c r="C67" s="780" t="s">
        <v>1854</v>
      </c>
    </row>
    <row r="68" spans="1:10" ht="13.5">
      <c r="B68" s="781" t="s">
        <v>1525</v>
      </c>
      <c r="C68" s="780" t="s">
        <v>1855</v>
      </c>
    </row>
    <row r="69" spans="1:10" ht="27">
      <c r="A69" s="2"/>
      <c r="B69" s="781" t="s">
        <v>1526</v>
      </c>
      <c r="C69" s="780" t="s">
        <v>1856</v>
      </c>
      <c r="J69" s="2"/>
    </row>
    <row r="70" spans="1:10" ht="27">
      <c r="B70" s="781" t="s">
        <v>1529</v>
      </c>
      <c r="C70" s="780" t="s">
        <v>1857</v>
      </c>
    </row>
    <row r="71" spans="1:10" ht="13.5">
      <c r="B71" s="781" t="s">
        <v>1858</v>
      </c>
      <c r="C71" s="780" t="s">
        <v>1859</v>
      </c>
    </row>
    <row r="72" spans="1:10" ht="13.5">
      <c r="B72" s="781" t="s">
        <v>1860</v>
      </c>
      <c r="C72" s="780" t="s">
        <v>1861</v>
      </c>
    </row>
    <row r="73" spans="1:10" ht="40.5">
      <c r="B73" s="781" t="s">
        <v>1862</v>
      </c>
      <c r="C73" s="780" t="s">
        <v>1882</v>
      </c>
    </row>
    <row r="74" spans="1:10" ht="27">
      <c r="B74" s="781" t="s">
        <v>1863</v>
      </c>
      <c r="C74" s="780" t="s">
        <v>1864</v>
      </c>
    </row>
    <row r="75" spans="1:10" ht="27">
      <c r="B75" s="781" t="s">
        <v>1865</v>
      </c>
      <c r="C75" s="780" t="s">
        <v>1866</v>
      </c>
    </row>
    <row r="76" spans="1:10" ht="13.5">
      <c r="B76" s="781" t="s">
        <v>1530</v>
      </c>
      <c r="C76" s="780" t="s">
        <v>1867</v>
      </c>
    </row>
    <row r="77" spans="1:10" ht="27">
      <c r="B77" s="781" t="s">
        <v>1531</v>
      </c>
      <c r="C77" s="780" t="s">
        <v>1868</v>
      </c>
    </row>
    <row r="78" spans="1:10" ht="13.5">
      <c r="B78" s="781" t="s">
        <v>1532</v>
      </c>
      <c r="C78" s="780" t="s">
        <v>1869</v>
      </c>
    </row>
    <row r="79" spans="1:10" ht="13.5">
      <c r="B79" s="781" t="s">
        <v>1533</v>
      </c>
      <c r="C79" s="780" t="s">
        <v>1870</v>
      </c>
    </row>
    <row r="80" spans="1:10" ht="27">
      <c r="B80" s="781" t="s">
        <v>1094</v>
      </c>
      <c r="C80" s="780" t="s">
        <v>1871</v>
      </c>
    </row>
    <row r="81" spans="2:3" ht="27">
      <c r="B81" s="781" t="s">
        <v>1872</v>
      </c>
      <c r="C81" s="780" t="s">
        <v>1873</v>
      </c>
    </row>
    <row r="82" spans="2:3" ht="27">
      <c r="B82" s="781" t="s">
        <v>1096</v>
      </c>
      <c r="C82" s="780" t="s">
        <v>1874</v>
      </c>
    </row>
    <row r="83" spans="2:3" ht="27">
      <c r="B83" s="781" t="s">
        <v>1097</v>
      </c>
      <c r="C83" s="780" t="s">
        <v>1875</v>
      </c>
    </row>
    <row r="84" spans="2:3" ht="27">
      <c r="B84" s="781" t="s">
        <v>1098</v>
      </c>
      <c r="C84" s="780" t="s">
        <v>1876</v>
      </c>
    </row>
    <row r="85" spans="2:3" ht="27">
      <c r="B85" s="781" t="s">
        <v>1090</v>
      </c>
      <c r="C85" s="780" t="s">
        <v>1883</v>
      </c>
    </row>
    <row r="86" spans="2:3" ht="13.5">
      <c r="B86" s="781" t="s">
        <v>1497</v>
      </c>
      <c r="C86" s="780" t="s">
        <v>1877</v>
      </c>
    </row>
    <row r="87" spans="2:3" ht="13.5">
      <c r="B87" s="781" t="s">
        <v>1430</v>
      </c>
      <c r="C87" s="780" t="s">
        <v>1878</v>
      </c>
    </row>
    <row r="89" spans="2:3" ht="13.5">
      <c r="B89" s="782" t="s">
        <v>1884</v>
      </c>
      <c r="C89" s="782"/>
    </row>
    <row r="90" spans="2:3" ht="13.5">
      <c r="B90" s="781"/>
      <c r="C90" s="780"/>
    </row>
    <row r="91" spans="2:3" ht="13.5">
      <c r="B91" s="779" t="s">
        <v>963</v>
      </c>
      <c r="C91" s="780" t="s">
        <v>1885</v>
      </c>
    </row>
    <row r="92" spans="2:3" ht="13.5">
      <c r="B92" s="781" t="s">
        <v>964</v>
      </c>
      <c r="C92" s="780" t="s">
        <v>1886</v>
      </c>
    </row>
    <row r="93" spans="2:3" ht="13.5">
      <c r="B93" s="778" t="s">
        <v>1887</v>
      </c>
      <c r="C93" s="778" t="s">
        <v>1888</v>
      </c>
    </row>
    <row r="94" spans="2:3" ht="13.5">
      <c r="B94" s="778" t="s">
        <v>1091</v>
      </c>
      <c r="C94" s="778" t="s">
        <v>1889</v>
      </c>
    </row>
    <row r="95" spans="2:3" ht="13.5">
      <c r="B95" s="779" t="s">
        <v>1496</v>
      </c>
      <c r="C95" s="781" t="s">
        <v>1877</v>
      </c>
    </row>
  </sheetData>
  <sortState xmlns:xlrd2="http://schemas.microsoft.com/office/spreadsheetml/2017/richdata2" ref="A6:A59">
    <sortCondition ref="A5"/>
  </sortState>
  <customSheetViews>
    <customSheetView guid="{5DDDA852-2807-4645-BC75-EBD4EF3323A7}">
      <selection activeCell="E2" sqref="E2"/>
      <pageMargins left="0.7" right="0.7" top="0.75" bottom="0.75" header="0.3" footer="0.3"/>
    </customSheetView>
    <customSheetView guid="{DB462ED3-28DC-47D7-98F7-CED01F66E2C7}">
      <selection activeCell="C6" sqref="C6"/>
      <pageMargins left="0.7" right="0.7" top="0.75" bottom="0.75" header="0.3" footer="0.3"/>
      <pageSetup paperSize="9" orientation="portrait" r:id="rId1"/>
    </customSheetView>
    <customSheetView guid="{BE68C6EB-1B64-4B3E-8DDC-CA26F318E610}" topLeftCell="A31">
      <selection activeCell="C28" sqref="C28"/>
      <pageMargins left="0.7" right="0.7" top="0.75" bottom="0.75" header="0.3" footer="0.3"/>
      <pageSetup paperSize="9" orientation="portrait" r:id="rId2"/>
    </customSheetView>
    <customSheetView guid="{5AF40965-2356-4A48-B6FA-CB814CA4D7B2}">
      <selection activeCell="C28" sqref="C28"/>
      <pageMargins left="0.7" right="0.7" top="0.75" bottom="0.75" header="0.3" footer="0.3"/>
      <pageSetup paperSize="9" orientation="portrait" r:id="rId3"/>
    </customSheetView>
    <customSheetView guid="{3FCB7B24-049F-4685-83CB-5231093E0117}">
      <selection activeCell="D15" sqref="D15"/>
      <pageMargins left="0.7" right="0.7" top="0.75" bottom="0.75" header="0.3" footer="0.3"/>
      <pageSetup paperSize="9" orientation="portrait" r:id="rId4"/>
    </customSheetView>
    <customSheetView guid="{F277ACEF-9FF8-431F-8537-DE60B790AA4F}" topLeftCell="A16">
      <selection activeCell="D15" sqref="D15"/>
      <pageMargins left="0.7" right="0.7" top="0.75" bottom="0.75" header="0.3" footer="0.3"/>
      <pageSetup paperSize="9" orientation="portrait" r:id="rId5"/>
    </customSheetView>
    <customSheetView guid="{08462586-B7E0-434D-B6F4-B2B21EAA5D46}" topLeftCell="A29">
      <selection activeCell="E48" sqref="E48"/>
      <pageMargins left="0.7" right="0.7" top="0.75" bottom="0.75" header="0.3" footer="0.3"/>
    </customSheetView>
    <customSheetView guid="{59094C18-3CB5-482F-AA6A-9C313A318EBB}">
      <selection activeCell="C28" sqref="C28"/>
      <pageMargins left="0.7" right="0.7" top="0.75" bottom="0.75" header="0.3" footer="0.3"/>
      <pageSetup paperSize="9" orientation="portrait" r:id="rId6"/>
    </customSheetView>
    <customSheetView guid="{FD092655-EBEC-4730-9895-1567D9B70D5F}" topLeftCell="A17">
      <selection activeCell="C28" sqref="C28"/>
      <pageMargins left="0.7" right="0.7" top="0.75" bottom="0.75" header="0.3" footer="0.3"/>
      <pageSetup paperSize="9" orientation="portrait" r:id="rId7"/>
    </customSheetView>
    <customSheetView guid="{D2C72E70-F766-4D56-9E10-3C91A63BB7F3}">
      <selection activeCell="D45" sqref="D45"/>
      <pageMargins left="0.7" right="0.7" top="0.75" bottom="0.75" header="0.3" footer="0.3"/>
    </customSheetView>
    <customSheetView guid="{7CCD1884-1631-4809-8751-AE0939C32419}">
      <selection activeCell="E2" sqref="E2"/>
      <pageMargins left="0.7" right="0.7" top="0.75" bottom="0.75" header="0.3" footer="0.3"/>
      <pageSetup paperSize="9" orientation="portrait" r:id="rId8"/>
    </customSheetView>
    <customSheetView guid="{3AD1D9CC-D162-4119-AFCC-0AF9105FB248}" topLeftCell="A11">
      <selection activeCell="D29" sqref="D29"/>
      <pageMargins left="0.7" right="0.7" top="0.75" bottom="0.75" header="0.3" footer="0.3"/>
      <pageSetup paperSize="9" orientation="portrait" r:id="rId9"/>
    </customSheetView>
    <customSheetView guid="{931AA63B-6827-4BF4-8E25-ED232A88A09C}" topLeftCell="A17">
      <selection activeCell="C28" sqref="C28"/>
      <pageMargins left="0.7" right="0.7" top="0.75" bottom="0.75" header="0.3" footer="0.3"/>
      <pageSetup paperSize="9" orientation="portrait" r:id="rId10"/>
    </customSheetView>
    <customSheetView guid="{CA1DE4BE-C006-4405-B064-304EE6CCACF1}" topLeftCell="A29">
      <selection activeCell="E48" sqref="E48"/>
      <pageMargins left="0.7" right="0.7" top="0.75" bottom="0.75" header="0.3" footer="0.3"/>
    </customSheetView>
    <customSheetView guid="{D3393B8E-C3CB-4E3A-976E-E4CD065299F0}" topLeftCell="A16">
      <selection activeCell="D15" sqref="D15"/>
      <pageMargins left="0.7" right="0.7" top="0.75" bottom="0.75" header="0.3" footer="0.3"/>
      <pageSetup paperSize="9" orientation="portrait" r:id="rId11"/>
    </customSheetView>
    <customSheetView guid="{21329C76-F86B-400D-B8F5-F75B383E5B14}" topLeftCell="A29">
      <selection activeCell="E48" sqref="E48"/>
      <pageMargins left="0.7" right="0.7" top="0.75" bottom="0.75" header="0.3" footer="0.3"/>
    </customSheetView>
    <customSheetView guid="{CFC92B1C-D4F2-414F-8F12-92F529035B08}" topLeftCell="A17">
      <selection activeCell="C28" sqref="C28"/>
      <pageMargins left="0.7" right="0.7" top="0.75" bottom="0.75" header="0.3" footer="0.3"/>
      <pageSetup paperSize="9" orientation="portrait" r:id="rId12"/>
    </customSheetView>
    <customSheetView guid="{697182B0-1BEF-4A85-93A0-596802852AF2}">
      <selection activeCell="C28" sqref="C28"/>
      <pageMargins left="0.7" right="0.7" top="0.75" bottom="0.75" header="0.3" footer="0.3"/>
      <pageSetup paperSize="9" orientation="portrait" r:id="rId13"/>
    </customSheetView>
    <customSheetView guid="{D37F8A47-E42F-4741-BE8D-5D961F7BB394}" topLeftCell="A31">
      <selection activeCell="C28" sqref="C28"/>
      <pageMargins left="0.7" right="0.7" top="0.75" bottom="0.75" header="0.3" footer="0.3"/>
      <pageSetup paperSize="9" orientation="portrait" r:id="rId14"/>
    </customSheetView>
    <customSheetView guid="{C83D4249-7B44-432A-B7FB-A6ACA6880240}" topLeftCell="A31">
      <selection activeCell="C28" sqref="C28"/>
      <pageMargins left="0.7" right="0.7" top="0.75" bottom="0.75" header="0.3" footer="0.3"/>
      <pageSetup paperSize="9" orientation="portrait" r:id="rId15"/>
    </customSheetView>
    <customSheetView guid="{51337751-BEAF-43F3-8CC9-400B99E751E8}" topLeftCell="A29">
      <selection activeCell="E48" sqref="E48"/>
      <pageMargins left="0.7" right="0.7" top="0.75" bottom="0.75" header="0.3" footer="0.3"/>
    </customSheetView>
    <customSheetView guid="{EB80C77D-AF78-41A9-A5FE-A7459DA92422}" topLeftCell="A36">
      <selection activeCell="E66" sqref="E66"/>
      <pageMargins left="0.7" right="0.7" top="0.75" bottom="0.75" header="0.3" footer="0.3"/>
    </customSheetView>
  </customSheetViews>
  <mergeCells count="1">
    <mergeCell ref="B2:C2"/>
  </mergeCells>
  <pageMargins left="0.7" right="0.7" top="0.75" bottom="0.75" header="0.3" footer="0.3"/>
  <legacy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H22"/>
  <sheetViews>
    <sheetView showGridLines="0" workbookViewId="0">
      <selection activeCell="J15" sqref="J15"/>
    </sheetView>
  </sheetViews>
  <sheetFormatPr defaultColWidth="9.140625" defaultRowHeight="12"/>
  <cols>
    <col min="1" max="1" width="5.85546875" style="2" customWidth="1"/>
    <col min="2" max="2" width="3.5703125" style="2" customWidth="1"/>
    <col min="3" max="3" width="41.140625" style="2" customWidth="1"/>
    <col min="4" max="4" width="15.140625" style="2" customWidth="1"/>
    <col min="5" max="8" width="13" style="2" customWidth="1"/>
    <col min="9" max="16384" width="9.140625" style="2"/>
  </cols>
  <sheetData>
    <row r="1" spans="1:8" ht="12.75">
      <c r="A1" s="457" t="str">
        <f>HYPERLINK("#INDEX!A2","към началната страница")</f>
        <v>към началната страница</v>
      </c>
      <c r="B1" s="724"/>
      <c r="C1" s="724"/>
    </row>
    <row r="2" spans="1:8" ht="12.75">
      <c r="A2"/>
      <c r="B2"/>
      <c r="C2"/>
    </row>
    <row r="3" spans="1:8" ht="12.75">
      <c r="A3"/>
      <c r="B3"/>
      <c r="C3"/>
    </row>
    <row r="4" spans="1:8" ht="12.75">
      <c r="A4"/>
      <c r="B4"/>
      <c r="C4"/>
    </row>
    <row r="5" spans="1:8" ht="12.75">
      <c r="A5"/>
      <c r="B5"/>
      <c r="C5"/>
    </row>
    <row r="6" spans="1:8" ht="12.75">
      <c r="A6"/>
      <c r="B6"/>
      <c r="C6"/>
    </row>
    <row r="7" spans="1:8" ht="12.75">
      <c r="A7"/>
      <c r="B7"/>
      <c r="C7"/>
    </row>
    <row r="8" spans="1:8" ht="12.75">
      <c r="A8"/>
      <c r="B8"/>
      <c r="C8"/>
    </row>
    <row r="9" spans="1:8">
      <c r="B9" s="380" t="s">
        <v>208</v>
      </c>
      <c r="C9" s="381"/>
      <c r="D9" s="381"/>
      <c r="E9" s="381"/>
      <c r="F9" s="381"/>
      <c r="G9" s="381"/>
      <c r="H9" s="380"/>
    </row>
    <row r="11" spans="1:8" ht="12.75" customHeight="1">
      <c r="H11" s="30" t="s">
        <v>131</v>
      </c>
    </row>
    <row r="12" spans="1:8" ht="12" customHeight="1">
      <c r="D12" s="801" t="s">
        <v>11</v>
      </c>
      <c r="E12" s="801" t="s">
        <v>1475</v>
      </c>
      <c r="F12" s="801"/>
      <c r="G12" s="801"/>
      <c r="H12" s="801"/>
    </row>
    <row r="13" spans="1:8" ht="60">
      <c r="B13" s="26"/>
      <c r="C13" s="26"/>
      <c r="D13" s="801"/>
      <c r="E13" s="449" t="s">
        <v>1476</v>
      </c>
      <c r="F13" s="449" t="s">
        <v>1477</v>
      </c>
      <c r="G13" s="449" t="s">
        <v>1478</v>
      </c>
      <c r="H13" s="449" t="s">
        <v>1479</v>
      </c>
    </row>
    <row r="14" spans="1:8" ht="12.75" customHeight="1">
      <c r="D14" s="448" t="s">
        <v>0</v>
      </c>
      <c r="E14" s="448" t="s">
        <v>1</v>
      </c>
      <c r="F14" s="448" t="s">
        <v>2</v>
      </c>
      <c r="G14" s="448" t="s">
        <v>3</v>
      </c>
      <c r="H14" s="448" t="s">
        <v>4</v>
      </c>
    </row>
    <row r="15" spans="1:8" s="11" customFormat="1" ht="36">
      <c r="B15" s="53">
        <v>1</v>
      </c>
      <c r="C15" s="52" t="s">
        <v>1480</v>
      </c>
      <c r="D15" s="138">
        <v>36492484</v>
      </c>
      <c r="E15" s="138">
        <v>36300354</v>
      </c>
      <c r="F15" s="349"/>
      <c r="G15" s="138">
        <v>79652</v>
      </c>
      <c r="H15" s="138">
        <v>112478</v>
      </c>
    </row>
    <row r="16" spans="1:8" ht="36">
      <c r="B16" s="111">
        <v>2</v>
      </c>
      <c r="C16" s="20" t="s">
        <v>1481</v>
      </c>
      <c r="D16" s="138">
        <v>0</v>
      </c>
      <c r="E16" s="140">
        <v>0</v>
      </c>
      <c r="F16" s="349"/>
      <c r="G16" s="140">
        <v>0</v>
      </c>
      <c r="H16" s="140">
        <v>0</v>
      </c>
    </row>
    <row r="17" spans="2:8" ht="24">
      <c r="B17" s="111">
        <v>3</v>
      </c>
      <c r="C17" s="20" t="s">
        <v>1482</v>
      </c>
      <c r="D17" s="140">
        <v>36492484</v>
      </c>
      <c r="E17" s="140">
        <v>36300354</v>
      </c>
      <c r="F17" s="349"/>
      <c r="G17" s="140">
        <v>79652</v>
      </c>
      <c r="H17" s="140">
        <v>112478</v>
      </c>
    </row>
    <row r="18" spans="2:8">
      <c r="B18" s="111">
        <v>4</v>
      </c>
      <c r="C18" s="20" t="s">
        <v>1483</v>
      </c>
      <c r="D18" s="140">
        <v>3861741</v>
      </c>
      <c r="E18" s="140">
        <v>3861741</v>
      </c>
      <c r="F18" s="349"/>
      <c r="G18" s="140">
        <v>0</v>
      </c>
      <c r="H18" s="140">
        <v>0</v>
      </c>
    </row>
    <row r="19" spans="2:8" ht="24">
      <c r="B19" s="662">
        <v>7</v>
      </c>
      <c r="C19" s="20" t="s">
        <v>1813</v>
      </c>
      <c r="D19" s="140">
        <v>67740</v>
      </c>
      <c r="E19" s="729">
        <v>67740</v>
      </c>
      <c r="F19" s="664"/>
      <c r="G19" s="140">
        <v>0</v>
      </c>
      <c r="H19" s="140">
        <v>0</v>
      </c>
    </row>
    <row r="20" spans="2:8" ht="24">
      <c r="B20" s="662">
        <v>9</v>
      </c>
      <c r="C20" s="663" t="s">
        <v>1485</v>
      </c>
      <c r="D20" s="140">
        <v>-2030727</v>
      </c>
      <c r="E20" s="729">
        <v>-2030727</v>
      </c>
      <c r="F20" s="664"/>
      <c r="G20" s="140">
        <v>0</v>
      </c>
      <c r="H20" s="140">
        <v>0</v>
      </c>
    </row>
    <row r="21" spans="2:8">
      <c r="B21" s="662">
        <v>11</v>
      </c>
      <c r="C21" s="20" t="s">
        <v>1814</v>
      </c>
      <c r="D21" s="140">
        <v>-337</v>
      </c>
      <c r="E21" s="729">
        <v>-337</v>
      </c>
      <c r="F21" s="664"/>
      <c r="G21" s="140">
        <v>0</v>
      </c>
      <c r="H21" s="140">
        <v>0</v>
      </c>
    </row>
    <row r="22" spans="2:8" s="11" customFormat="1" ht="24">
      <c r="B22" s="53">
        <v>12</v>
      </c>
      <c r="C22" s="52" t="s">
        <v>1484</v>
      </c>
      <c r="D22" s="140">
        <v>38533064</v>
      </c>
      <c r="E22" s="138">
        <v>38200877</v>
      </c>
      <c r="F22" s="349"/>
      <c r="G22" s="730">
        <v>219709</v>
      </c>
      <c r="H22" s="138">
        <v>112478</v>
      </c>
    </row>
  </sheetData>
  <customSheetViews>
    <customSheetView guid="{5DDDA852-2807-4645-BC75-EBD4EF3323A7}">
      <selection activeCell="E18" sqref="E18:H18"/>
      <pageMargins left="0.7" right="0.7" top="0.75" bottom="0.75" header="0.3" footer="0.3"/>
      <pageSetup paperSize="9" orientation="portrait" r:id="rId1"/>
    </customSheetView>
    <customSheetView guid="{DB462ED3-28DC-47D7-98F7-CED01F66E2C7}" topLeftCell="A51">
      <selection activeCell="J31" sqref="J31"/>
      <pageMargins left="0.7" right="0.7" top="0.75" bottom="0.75" header="0.3" footer="0.3"/>
      <pageSetup paperSize="9" orientation="portrait" r:id="rId2"/>
    </customSheetView>
    <customSheetView guid="{BE68C6EB-1B64-4B3E-8DDC-CA26F318E610}" topLeftCell="A18">
      <selection activeCell="K21" sqref="K21"/>
      <pageMargins left="0.7" right="0.7" top="0.75" bottom="0.75" header="0.3" footer="0.3"/>
      <pageSetup paperSize="9" orientation="portrait" r:id="rId3"/>
    </customSheetView>
    <customSheetView guid="{5AF40965-2356-4A48-B6FA-CB814CA4D7B2}" topLeftCell="A49">
      <selection activeCell="H80" sqref="H80"/>
      <pageMargins left="0.7" right="0.7" top="0.75" bottom="0.75" header="0.3" footer="0.3"/>
      <pageSetup paperSize="9" orientation="portrait" r:id="rId4"/>
    </customSheetView>
    <customSheetView guid="{3FCB7B24-049F-4685-83CB-5231093E0117}" topLeftCell="A18">
      <selection activeCell="C30" sqref="C30"/>
      <pageMargins left="0.7" right="0.7" top="0.75" bottom="0.75" header="0.3" footer="0.3"/>
      <pageSetup paperSize="9" orientation="portrait" r:id="rId5"/>
    </customSheetView>
    <customSheetView guid="{F277ACEF-9FF8-431F-8537-DE60B790AA4F}">
      <selection activeCell="E57" sqref="E57"/>
      <pageMargins left="0.7" right="0.7" top="0.75" bottom="0.75" header="0.3" footer="0.3"/>
    </customSheetView>
    <customSheetView guid="{08462586-B7E0-434D-B6F4-B2B21EAA5D46}" topLeftCell="A41">
      <selection activeCell="C65" sqref="C65"/>
      <pageMargins left="0.7" right="0.7" top="0.75" bottom="0.75" header="0.3" footer="0.3"/>
      <pageSetup paperSize="9" orientation="portrait" r:id="rId6"/>
    </customSheetView>
    <customSheetView guid="{59094C18-3CB5-482F-AA6A-9C313A318EBB}" topLeftCell="A10">
      <selection activeCell="E20" sqref="E20"/>
      <pageMargins left="0.7" right="0.7" top="0.75" bottom="0.75" header="0.3" footer="0.3"/>
      <pageSetup paperSize="9" orientation="portrait" r:id="rId7"/>
    </customSheetView>
    <customSheetView guid="{FD092655-EBEC-4730-9895-1567D9B70D5F}" topLeftCell="A4">
      <selection activeCell="A9" sqref="A9"/>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8"/>
    </customSheetView>
    <customSheetView guid="{70E7FFDC-983F-46F7-B68F-0BE0A8C942E0}" topLeftCell="A19">
      <selection activeCell="H37" sqref="H37"/>
      <pageMargins left="0.7" right="0.7" top="0.75" bottom="0.75" header="0.3" footer="0.3"/>
    </customSheetView>
    <customSheetView guid="{F536E858-E5B2-4B36-88FC-BE776803F921}" topLeftCell="A4">
      <selection activeCell="A9" sqref="A9"/>
      <pageMargins left="0.7" right="0.7" top="0.75" bottom="0.75" header="0.3" footer="0.3"/>
    </customSheetView>
    <customSheetView guid="{0780CBEB-AF66-401E-9AFD-5F77700585BC}" topLeftCell="A4">
      <selection activeCell="E57" sqref="E57"/>
      <pageMargins left="0.7" right="0.7" top="0.75" bottom="0.75" header="0.3" footer="0.3"/>
    </customSheetView>
    <customSheetView guid="{F0048D33-26BA-4893-8BCC-88CEF82FEBB6}" topLeftCell="D4">
      <selection activeCell="K12" sqref="K12"/>
      <pageMargins left="0.7" right="0.7" top="0.75" bottom="0.75" header="0.3" footer="0.3"/>
      <pageSetup paperSize="9" orientation="portrait" r:id="rId9"/>
    </customSheetView>
    <customSheetView guid="{8A1326BD-F0AB-414F-9F91-C2BB94CC9C17}" showPageBreaks="1" topLeftCell="A8">
      <selection activeCell="A31" sqref="A31:F39"/>
      <pageMargins left="0.7" right="0.7" top="0.75" bottom="0.75" header="0.3" footer="0.3"/>
      <pageSetup paperSize="9" orientation="portrait" r:id="rId10"/>
    </customSheetView>
    <customSheetView guid="{FB7DEBE1-1047-4BE4-82FD-4BCA0CA8DD58}" topLeftCell="A7">
      <selection activeCell="C18" sqref="C18"/>
      <pageMargins left="0.7" right="0.7" top="0.75" bottom="0.75" header="0.3" footer="0.3"/>
    </customSheetView>
    <customSheetView guid="{B3153F5C-CAD5-4C41-96F3-3BC56052414C}" topLeftCell="A49">
      <selection activeCell="B9" sqref="B9"/>
      <pageMargins left="0.7" right="0.7" top="0.75" bottom="0.75" header="0.3" footer="0.3"/>
    </customSheetView>
    <customSheetView guid="{A7B3A108-9CF6-4687-9321-110D304B17B9}" topLeftCell="A4">
      <selection activeCell="A9" sqref="A9"/>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11"/>
    </customSheetView>
    <customSheetView guid="{7CCD1884-1631-4809-8751-AE0939C32419}">
      <selection activeCell="E40" sqref="E40"/>
      <pageMargins left="0.7" right="0.7" top="0.75" bottom="0.75" header="0.3" footer="0.3"/>
    </customSheetView>
    <customSheetView guid="{3AD1D9CC-D162-4119-AFCC-0AF9105FB248}">
      <selection activeCell="C10" sqref="C10"/>
      <pageMargins left="0.7" right="0.7" top="0.75" bottom="0.75" header="0.3" footer="0.3"/>
    </customSheetView>
    <customSheetView guid="{931AA63B-6827-4BF4-8E25-ED232A88A09C}" topLeftCell="A4">
      <selection activeCell="A9" sqref="A9"/>
      <pageMargins left="0.7" right="0.7" top="0.75" bottom="0.75" header="0.3" footer="0.3"/>
    </customSheetView>
    <customSheetView guid="{CA1DE4BE-C006-4405-B064-304EE6CCACF1}" topLeftCell="A41">
      <selection activeCell="C65" sqref="C65"/>
      <pageMargins left="0.7" right="0.7" top="0.75" bottom="0.75" header="0.3" footer="0.3"/>
      <pageSetup paperSize="9" orientation="portrait" r:id="rId12"/>
    </customSheetView>
    <customSheetView guid="{D3393B8E-C3CB-4E3A-976E-E4CD065299F0}" topLeftCell="A10">
      <selection activeCell="J14" sqref="J14:O21"/>
      <pageMargins left="0.7" right="0.7" top="0.75" bottom="0.75" header="0.3" footer="0.3"/>
    </customSheetView>
    <customSheetView guid="{21329C76-F86B-400D-B8F5-F75B383E5B14}" topLeftCell="A41">
      <selection activeCell="C65" sqref="C65"/>
      <pageMargins left="0.7" right="0.7" top="0.75" bottom="0.75" header="0.3" footer="0.3"/>
      <pageSetup paperSize="9" orientation="portrait" r:id="rId13"/>
    </customSheetView>
    <customSheetView guid="{CFC92B1C-D4F2-414F-8F12-92F529035B08}" topLeftCell="A6">
      <selection activeCell="C10" sqref="C10"/>
      <pageMargins left="0.7" right="0.7" top="0.75" bottom="0.75" header="0.3" footer="0.3"/>
      <pageSetup paperSize="9" orientation="portrait" r:id="rId14"/>
    </customSheetView>
    <customSheetView guid="{697182B0-1BEF-4A85-93A0-596802852AF2}" topLeftCell="A37">
      <selection activeCell="E50" sqref="E50"/>
      <pageMargins left="0.7" right="0.7" top="0.75" bottom="0.75" header="0.3" footer="0.3"/>
      <pageSetup paperSize="9" orientation="portrait" r:id="rId15"/>
    </customSheetView>
    <customSheetView guid="{D37F8A47-E42F-4741-BE8D-5D961F7BB394}" topLeftCell="A18">
      <selection activeCell="K21" sqref="K21"/>
      <pageMargins left="0.7" right="0.7" top="0.75" bottom="0.75" header="0.3" footer="0.3"/>
      <pageSetup paperSize="9" orientation="portrait" r:id="rId16"/>
    </customSheetView>
    <customSheetView guid="{C83D4249-7B44-432A-B7FB-A6ACA6880240}" topLeftCell="A18">
      <selection activeCell="K21" sqref="K21"/>
      <pageMargins left="0.7" right="0.7" top="0.75" bottom="0.75" header="0.3" footer="0.3"/>
      <pageSetup paperSize="9" orientation="portrait" r:id="rId17"/>
    </customSheetView>
    <customSheetView guid="{51337751-BEAF-43F3-8CC9-400B99E751E8}" topLeftCell="A49">
      <selection activeCell="I49" sqref="I49"/>
      <pageMargins left="0.7" right="0.7" top="0.75" bottom="0.75" header="0.3" footer="0.3"/>
      <pageSetup paperSize="9" orientation="portrait" r:id="rId18"/>
    </customSheetView>
    <customSheetView guid="{EB80C77D-AF78-41A9-A5FE-A7459DA92422}">
      <selection activeCell="N55" sqref="N55"/>
      <pageMargins left="0.7" right="0.7" top="0.75" bottom="0.75" header="0.3" footer="0.3"/>
      <pageSetup paperSize="9" orientation="portrait" r:id="rId19"/>
    </customSheetView>
  </customSheetViews>
  <mergeCells count="2">
    <mergeCell ref="D12:D13"/>
    <mergeCell ref="E12:H12"/>
  </mergeCells>
  <pageMargins left="0.7" right="0.7" top="0.75" bottom="0.75" header="0.3" footer="0.3"/>
  <pageSetup paperSize="9"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51"/>
  <sheetViews>
    <sheetView showGridLines="0" zoomScaleNormal="114" workbookViewId="0">
      <selection activeCell="G1" sqref="G1"/>
    </sheetView>
  </sheetViews>
  <sheetFormatPr defaultColWidth="9.140625" defaultRowHeight="12"/>
  <cols>
    <col min="1" max="1" width="8.28515625" style="2" customWidth="1"/>
    <col min="2" max="2" width="6.42578125" style="2" customWidth="1"/>
    <col min="3" max="3" width="59.42578125" style="10" customWidth="1"/>
    <col min="4" max="4" width="11.85546875" style="57" customWidth="1"/>
    <col min="5" max="5" width="11.7109375" style="2" customWidth="1"/>
    <col min="6" max="6" width="11.140625" style="2" customWidth="1"/>
    <col min="7" max="16384" width="9.140625" style="2"/>
  </cols>
  <sheetData>
    <row r="1" spans="1:6" ht="12.75">
      <c r="A1" s="457" t="str">
        <f>HYPERLINK("#INDEX!A2","към началната страница")</f>
        <v>към началната страница</v>
      </c>
      <c r="B1" s="457"/>
      <c r="C1" s="724"/>
      <c r="D1" s="2"/>
    </row>
    <row r="2" spans="1:6" ht="12.75">
      <c r="A2"/>
      <c r="B2" s="653"/>
      <c r="C2" s="2"/>
      <c r="D2" s="2"/>
    </row>
    <row r="3" spans="1:6" ht="12.75">
      <c r="A3"/>
      <c r="B3" s="653"/>
      <c r="C3" s="2"/>
      <c r="D3" s="2"/>
    </row>
    <row r="4" spans="1:6" ht="12.75">
      <c r="A4"/>
      <c r="B4" s="653"/>
      <c r="C4" s="2"/>
      <c r="D4" s="2"/>
    </row>
    <row r="5" spans="1:6" ht="12.75">
      <c r="A5"/>
      <c r="B5" s="653"/>
      <c r="C5" s="2"/>
      <c r="D5" s="2"/>
    </row>
    <row r="6" spans="1:6" ht="12.75">
      <c r="A6"/>
      <c r="B6" s="653"/>
      <c r="C6" s="2"/>
      <c r="D6" s="2"/>
    </row>
    <row r="7" spans="1:6" ht="12.75">
      <c r="A7"/>
      <c r="B7" s="653"/>
      <c r="C7" s="2"/>
      <c r="D7" s="2"/>
    </row>
    <row r="8" spans="1:6" ht="12.75">
      <c r="A8"/>
      <c r="B8" s="653"/>
      <c r="C8" s="2"/>
      <c r="D8" s="2"/>
    </row>
    <row r="9" spans="1:6">
      <c r="B9" s="360" t="s">
        <v>209</v>
      </c>
      <c r="C9" s="371"/>
      <c r="D9" s="372"/>
      <c r="E9" s="361"/>
      <c r="F9" s="361"/>
    </row>
    <row r="10" spans="1:6">
      <c r="B10" s="110"/>
      <c r="C10" s="57"/>
      <c r="D10" s="2"/>
    </row>
    <row r="11" spans="1:6" ht="12.75" customHeight="1">
      <c r="B11" s="110"/>
      <c r="C11" s="57"/>
      <c r="D11" s="2"/>
      <c r="E11" s="804" t="s">
        <v>131</v>
      </c>
      <c r="F11" s="804"/>
    </row>
    <row r="12" spans="1:6" ht="36">
      <c r="B12" s="110"/>
      <c r="C12" s="57"/>
      <c r="D12" s="802" t="s">
        <v>34</v>
      </c>
      <c r="E12" s="803"/>
      <c r="F12" s="17" t="s">
        <v>35</v>
      </c>
    </row>
    <row r="13" spans="1:6">
      <c r="B13" s="110"/>
      <c r="C13" s="57"/>
      <c r="D13" s="55">
        <v>45657</v>
      </c>
      <c r="E13" s="55">
        <v>45291</v>
      </c>
      <c r="F13" s="55">
        <v>45657</v>
      </c>
    </row>
    <row r="14" spans="1:6">
      <c r="B14" s="110"/>
      <c r="C14" s="57"/>
      <c r="D14" s="472" t="s">
        <v>0</v>
      </c>
      <c r="E14" s="472" t="s">
        <v>1</v>
      </c>
      <c r="F14" s="472" t="s">
        <v>2</v>
      </c>
    </row>
    <row r="15" spans="1:6">
      <c r="B15" s="108" t="s">
        <v>14</v>
      </c>
      <c r="C15" s="61" t="s">
        <v>1774</v>
      </c>
      <c r="D15" s="137">
        <v>18043878</v>
      </c>
      <c r="E15" s="137">
        <v>17388251</v>
      </c>
      <c r="F15" s="137">
        <v>1443510.24</v>
      </c>
    </row>
    <row r="16" spans="1:6">
      <c r="B16" s="108" t="s">
        <v>15</v>
      </c>
      <c r="C16" s="61" t="s">
        <v>1775</v>
      </c>
      <c r="D16" s="137">
        <v>18043878</v>
      </c>
      <c r="E16" s="137">
        <v>17388251</v>
      </c>
      <c r="F16" s="137">
        <v>1443510.24</v>
      </c>
    </row>
    <row r="17" spans="2:6">
      <c r="B17" s="108" t="s">
        <v>16</v>
      </c>
      <c r="C17" s="61" t="s">
        <v>1776</v>
      </c>
      <c r="D17" s="137">
        <v>0</v>
      </c>
      <c r="E17" s="137">
        <v>0</v>
      </c>
      <c r="F17" s="137">
        <v>0</v>
      </c>
    </row>
    <row r="18" spans="2:6">
      <c r="B18" s="108" t="s">
        <v>17</v>
      </c>
      <c r="C18" s="61" t="s">
        <v>1777</v>
      </c>
      <c r="D18" s="137">
        <v>0</v>
      </c>
      <c r="E18" s="137">
        <v>0</v>
      </c>
      <c r="F18" s="137">
        <v>0</v>
      </c>
    </row>
    <row r="19" spans="2:6">
      <c r="B19" s="42" t="s">
        <v>1778</v>
      </c>
      <c r="C19" s="61" t="s">
        <v>1779</v>
      </c>
      <c r="D19" s="137">
        <v>0</v>
      </c>
      <c r="E19" s="137">
        <v>0</v>
      </c>
      <c r="F19" s="137">
        <v>0</v>
      </c>
    </row>
    <row r="20" spans="2:6" ht="13.5" customHeight="1">
      <c r="B20" s="108" t="s">
        <v>18</v>
      </c>
      <c r="C20" s="60" t="s">
        <v>1780</v>
      </c>
      <c r="D20" s="137">
        <v>0</v>
      </c>
      <c r="E20" s="137">
        <v>0</v>
      </c>
      <c r="F20" s="137">
        <v>0</v>
      </c>
    </row>
    <row r="21" spans="2:6">
      <c r="B21" s="108" t="s">
        <v>19</v>
      </c>
      <c r="C21" s="61" t="s">
        <v>1781</v>
      </c>
      <c r="D21" s="137">
        <v>153701</v>
      </c>
      <c r="E21" s="137">
        <v>156582</v>
      </c>
      <c r="F21" s="137">
        <v>12296.08</v>
      </c>
    </row>
    <row r="22" spans="2:6">
      <c r="B22" s="108" t="s">
        <v>20</v>
      </c>
      <c r="C22" s="61" t="s">
        <v>1775</v>
      </c>
      <c r="D22" s="137">
        <v>153701</v>
      </c>
      <c r="E22" s="137">
        <v>156582</v>
      </c>
      <c r="F22" s="137">
        <v>12296.08</v>
      </c>
    </row>
    <row r="23" spans="2:6">
      <c r="B23" s="42">
        <v>8</v>
      </c>
      <c r="C23" s="61" t="s">
        <v>1782</v>
      </c>
      <c r="D23" s="137">
        <v>0</v>
      </c>
      <c r="E23" s="137">
        <v>0</v>
      </c>
      <c r="F23" s="137">
        <v>0</v>
      </c>
    </row>
    <row r="24" spans="2:6">
      <c r="B24" s="42" t="s">
        <v>1050</v>
      </c>
      <c r="C24" s="61" t="s">
        <v>1783</v>
      </c>
      <c r="D24" s="137">
        <v>0</v>
      </c>
      <c r="E24" s="137">
        <v>0</v>
      </c>
      <c r="F24" s="137">
        <v>0</v>
      </c>
    </row>
    <row r="25" spans="2:6">
      <c r="B25" s="42" t="s">
        <v>1784</v>
      </c>
      <c r="C25" s="61" t="s">
        <v>1785</v>
      </c>
      <c r="D25" s="137">
        <v>0</v>
      </c>
      <c r="E25" s="137">
        <v>0</v>
      </c>
      <c r="F25" s="137">
        <v>0</v>
      </c>
    </row>
    <row r="26" spans="2:6">
      <c r="B26" s="42" t="s">
        <v>22</v>
      </c>
      <c r="C26" s="61" t="s">
        <v>1786</v>
      </c>
      <c r="D26" s="137">
        <v>0</v>
      </c>
      <c r="E26" s="137">
        <v>0</v>
      </c>
      <c r="F26" s="137">
        <v>0</v>
      </c>
    </row>
    <row r="27" spans="2:6">
      <c r="B27" s="42" t="s">
        <v>23</v>
      </c>
      <c r="C27" s="643" t="s">
        <v>1626</v>
      </c>
      <c r="D27" s="644">
        <v>0</v>
      </c>
      <c r="E27" s="644">
        <v>0</v>
      </c>
      <c r="F27" s="644">
        <v>0</v>
      </c>
    </row>
    <row r="28" spans="2:6" ht="11.25" customHeight="1">
      <c r="B28" s="42" t="s">
        <v>24</v>
      </c>
      <c r="C28" s="643" t="s">
        <v>1626</v>
      </c>
      <c r="D28" s="644">
        <v>0</v>
      </c>
      <c r="E28" s="644">
        <v>0</v>
      </c>
      <c r="F28" s="644">
        <v>0</v>
      </c>
    </row>
    <row r="29" spans="2:6">
      <c r="B29" s="42" t="s">
        <v>25</v>
      </c>
      <c r="C29" s="643" t="s">
        <v>1626</v>
      </c>
      <c r="D29" s="644">
        <v>0</v>
      </c>
      <c r="E29" s="644">
        <v>0</v>
      </c>
      <c r="F29" s="644">
        <v>0</v>
      </c>
    </row>
    <row r="30" spans="2:6">
      <c r="B30" s="42" t="s">
        <v>26</v>
      </c>
      <c r="C30" s="643" t="s">
        <v>1626</v>
      </c>
      <c r="D30" s="644">
        <v>0</v>
      </c>
      <c r="E30" s="644">
        <v>0</v>
      </c>
      <c r="F30" s="644">
        <v>0</v>
      </c>
    </row>
    <row r="31" spans="2:6" ht="12.75" customHeight="1">
      <c r="B31" s="42" t="s">
        <v>27</v>
      </c>
      <c r="C31" s="645" t="s">
        <v>1626</v>
      </c>
      <c r="D31" s="644">
        <v>0</v>
      </c>
      <c r="E31" s="644">
        <v>0</v>
      </c>
      <c r="F31" s="644">
        <v>0</v>
      </c>
    </row>
    <row r="32" spans="2:6">
      <c r="B32" s="42" t="s">
        <v>28</v>
      </c>
      <c r="C32" s="61" t="s">
        <v>1787</v>
      </c>
      <c r="D32" s="137">
        <v>0</v>
      </c>
      <c r="E32" s="137">
        <v>0</v>
      </c>
      <c r="F32" s="137">
        <v>0</v>
      </c>
    </row>
    <row r="33" spans="2:6" ht="12" customHeight="1">
      <c r="B33" s="42" t="s">
        <v>29</v>
      </c>
      <c r="C33" s="61" t="s">
        <v>1788</v>
      </c>
      <c r="D33" s="137">
        <v>0</v>
      </c>
      <c r="E33" s="137">
        <v>0</v>
      </c>
      <c r="F33" s="137">
        <v>0</v>
      </c>
    </row>
    <row r="34" spans="2:6">
      <c r="B34" s="42">
        <v>17</v>
      </c>
      <c r="C34" s="61" t="s">
        <v>1789</v>
      </c>
      <c r="D34" s="137">
        <v>0</v>
      </c>
      <c r="E34" s="137">
        <v>0</v>
      </c>
      <c r="F34" s="137">
        <v>0</v>
      </c>
    </row>
    <row r="35" spans="2:6">
      <c r="B35" s="42">
        <v>18</v>
      </c>
      <c r="C35" s="61" t="s">
        <v>1790</v>
      </c>
      <c r="D35" s="137">
        <v>0</v>
      </c>
      <c r="E35" s="137">
        <v>0</v>
      </c>
      <c r="F35" s="137">
        <v>0</v>
      </c>
    </row>
    <row r="36" spans="2:6">
      <c r="B36" s="42">
        <v>19</v>
      </c>
      <c r="C36" s="61" t="s">
        <v>1791</v>
      </c>
      <c r="D36" s="137">
        <v>0</v>
      </c>
      <c r="E36" s="137">
        <v>0</v>
      </c>
      <c r="F36" s="137">
        <v>0</v>
      </c>
    </row>
    <row r="37" spans="2:6">
      <c r="B37" s="42" t="s">
        <v>1792</v>
      </c>
      <c r="C37" s="61" t="s">
        <v>1793</v>
      </c>
      <c r="D37" s="137">
        <v>0</v>
      </c>
      <c r="E37" s="137">
        <v>0</v>
      </c>
      <c r="F37" s="137">
        <v>0</v>
      </c>
    </row>
    <row r="38" spans="2:6">
      <c r="B38" s="108" t="s">
        <v>36</v>
      </c>
      <c r="C38" s="61" t="s">
        <v>1794</v>
      </c>
      <c r="D38" s="137">
        <v>14363</v>
      </c>
      <c r="E38" s="137">
        <v>0</v>
      </c>
      <c r="F38" s="137">
        <v>1149.04</v>
      </c>
    </row>
    <row r="39" spans="2:6">
      <c r="B39" s="108" t="s">
        <v>37</v>
      </c>
      <c r="C39" s="61" t="s">
        <v>1775</v>
      </c>
      <c r="D39" s="137">
        <v>14363</v>
      </c>
      <c r="E39" s="137">
        <v>0</v>
      </c>
      <c r="F39" s="137">
        <v>1149.04</v>
      </c>
    </row>
    <row r="40" spans="2:6">
      <c r="B40" s="108" t="s">
        <v>38</v>
      </c>
      <c r="C40" s="61" t="s">
        <v>1795</v>
      </c>
      <c r="D40" s="137">
        <v>0</v>
      </c>
      <c r="E40" s="137">
        <v>0</v>
      </c>
      <c r="F40" s="137">
        <v>0</v>
      </c>
    </row>
    <row r="41" spans="2:6">
      <c r="B41" s="42" t="s">
        <v>1796</v>
      </c>
      <c r="C41" s="61" t="s">
        <v>45</v>
      </c>
      <c r="D41" s="137">
        <v>0</v>
      </c>
      <c r="E41" s="137">
        <v>0</v>
      </c>
      <c r="F41" s="137">
        <v>0</v>
      </c>
    </row>
    <row r="42" spans="2:6">
      <c r="B42" s="108" t="s">
        <v>39</v>
      </c>
      <c r="C42" s="61" t="s">
        <v>1797</v>
      </c>
      <c r="D42" s="137">
        <v>620750</v>
      </c>
      <c r="E42" s="137">
        <v>0</v>
      </c>
      <c r="F42" s="137">
        <v>49660</v>
      </c>
    </row>
    <row r="43" spans="2:6">
      <c r="B43" s="42" t="s">
        <v>1798</v>
      </c>
      <c r="C43" s="61" t="s">
        <v>1799</v>
      </c>
      <c r="D43" s="137">
        <v>0</v>
      </c>
      <c r="E43" s="137">
        <v>0</v>
      </c>
      <c r="F43" s="137">
        <v>0</v>
      </c>
    </row>
    <row r="44" spans="2:6">
      <c r="B44" s="42" t="s">
        <v>1800</v>
      </c>
      <c r="C44" s="61" t="s">
        <v>1775</v>
      </c>
      <c r="D44" s="137">
        <v>0</v>
      </c>
      <c r="E44" s="137">
        <v>0</v>
      </c>
      <c r="F44" s="137">
        <v>0</v>
      </c>
    </row>
    <row r="45" spans="2:6">
      <c r="B45" s="42" t="s">
        <v>1801</v>
      </c>
      <c r="C45" s="60" t="s">
        <v>1802</v>
      </c>
      <c r="D45" s="137">
        <v>620750</v>
      </c>
      <c r="E45" s="137">
        <v>0</v>
      </c>
      <c r="F45" s="137">
        <v>49660</v>
      </c>
    </row>
    <row r="46" spans="2:6" ht="24">
      <c r="B46" s="42">
        <v>24</v>
      </c>
      <c r="C46" s="60" t="s">
        <v>1803</v>
      </c>
      <c r="D46" s="137">
        <v>0</v>
      </c>
      <c r="E46" s="137">
        <v>0</v>
      </c>
      <c r="F46" s="137">
        <v>0</v>
      </c>
    </row>
    <row r="47" spans="2:6" ht="17.25" customHeight="1">
      <c r="B47" s="42">
        <v>25</v>
      </c>
      <c r="C47" s="643" t="s">
        <v>1626</v>
      </c>
      <c r="D47" s="644">
        <v>0</v>
      </c>
      <c r="E47" s="644">
        <v>0</v>
      </c>
      <c r="F47" s="644">
        <v>0</v>
      </c>
    </row>
    <row r="48" spans="2:6">
      <c r="B48" s="42">
        <v>26</v>
      </c>
      <c r="C48" s="643" t="s">
        <v>1626</v>
      </c>
      <c r="D48" s="644">
        <v>0</v>
      </c>
      <c r="E48" s="644">
        <v>0</v>
      </c>
      <c r="F48" s="644">
        <v>0</v>
      </c>
    </row>
    <row r="49" spans="2:6">
      <c r="B49" s="42">
        <v>27</v>
      </c>
      <c r="C49" s="643" t="s">
        <v>1626</v>
      </c>
      <c r="D49" s="644">
        <v>0</v>
      </c>
      <c r="E49" s="644">
        <v>0</v>
      </c>
      <c r="F49" s="644">
        <v>0</v>
      </c>
    </row>
    <row r="50" spans="2:6">
      <c r="B50" s="642">
        <v>28</v>
      </c>
      <c r="C50" s="643" t="s">
        <v>1626</v>
      </c>
      <c r="D50" s="644">
        <v>0</v>
      </c>
      <c r="E50" s="644">
        <v>0</v>
      </c>
      <c r="F50" s="644">
        <v>0</v>
      </c>
    </row>
    <row r="51" spans="2:6">
      <c r="B51" s="107" t="s">
        <v>44</v>
      </c>
      <c r="C51" s="62" t="s">
        <v>11</v>
      </c>
      <c r="D51" s="138">
        <v>18832692</v>
      </c>
      <c r="E51" s="138">
        <v>17544833</v>
      </c>
      <c r="F51" s="138">
        <v>1506615.36</v>
      </c>
    </row>
  </sheetData>
  <customSheetViews>
    <customSheetView guid="{5DDDA852-2807-4645-BC75-EBD4EF3323A7}">
      <selection activeCell="G13" sqref="G13"/>
      <pageMargins left="0.7" right="0.7" top="0.75" bottom="0.75" header="0.3" footer="0.3"/>
      <pageSetup paperSize="9" orientation="portrait" r:id="rId1"/>
    </customSheetView>
    <customSheetView guid="{DB462ED3-28DC-47D7-98F7-CED01F66E2C7}" topLeftCell="A14">
      <selection activeCell="D29" sqref="D29"/>
      <pageMargins left="0.7" right="0.7" top="0.75" bottom="0.75" header="0.3" footer="0.3"/>
      <pageSetup paperSize="9" orientation="portrait" r:id="rId2"/>
    </customSheetView>
    <customSheetView guid="{BE68C6EB-1B64-4B3E-8DDC-CA26F318E610}">
      <selection activeCell="D12" sqref="D12"/>
      <pageMargins left="0.7" right="0.7" top="0.75" bottom="0.75" header="0.3" footer="0.3"/>
      <pageSetup paperSize="9" orientation="portrait" r:id="rId3"/>
    </customSheetView>
    <customSheetView guid="{5AF40965-2356-4A48-B6FA-CB814CA4D7B2}" topLeftCell="A14">
      <selection activeCell="D29" sqref="D29"/>
      <pageMargins left="0.7" right="0.7" top="0.75" bottom="0.75" header="0.3" footer="0.3"/>
      <pageSetup paperSize="9" orientation="portrait" r:id="rId4"/>
    </customSheetView>
    <customSheetView guid="{3FCB7B24-049F-4685-83CB-5231093E0117}" scale="114" topLeftCell="A73">
      <selection activeCell="C10" sqref="C10"/>
      <pageMargins left="0.7" right="0.7" top="0.75" bottom="0.75" header="0.3" footer="0.3"/>
      <pageSetup paperSize="9" orientation="portrait" r:id="rId5"/>
    </customSheetView>
    <customSheetView guid="{F277ACEF-9FF8-431F-8537-DE60B790AA4F}">
      <selection activeCell="D16" sqref="D16"/>
      <pageMargins left="0.7" right="0.7" top="0.75" bottom="0.75" header="0.3" footer="0.3"/>
    </customSheetView>
    <customSheetView guid="{08462586-B7E0-434D-B6F4-B2B21EAA5D46}" topLeftCell="A62">
      <selection activeCell="F77" sqref="F77"/>
      <pageMargins left="0.7" right="0.7" top="0.75" bottom="0.75" header="0.3" footer="0.3"/>
      <pageSetup paperSize="9" orientation="portrait" r:id="rId6"/>
    </customSheetView>
    <customSheetView guid="{59094C18-3CB5-482F-AA6A-9C313A318EBB}" topLeftCell="A49">
      <selection activeCell="D46" sqref="D46"/>
      <pageMargins left="0.7" right="0.7" top="0.75" bottom="0.75" header="0.3" footer="0.3"/>
      <pageSetup paperSize="9" orientation="portrait" r:id="rId7"/>
    </customSheetView>
    <customSheetView guid="{FD092655-EBEC-4730-9895-1567D9B70D5F}" topLeftCell="A4">
      <selection activeCell="E29" sqref="E29"/>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8"/>
    </customSheetView>
    <customSheetView guid="{70E7FFDC-983F-46F7-B68F-0BE0A8C942E0}" topLeftCell="A32">
      <selection activeCell="G53" sqref="G53"/>
      <pageMargins left="0.7" right="0.7" top="0.75" bottom="0.75" header="0.3" footer="0.3"/>
    </customSheetView>
    <customSheetView guid="{F536E858-E5B2-4B36-88FC-BE776803F921}" topLeftCell="E52">
      <selection activeCell="E29" sqref="E29"/>
      <pageMargins left="0.7" right="0.7" top="0.75" bottom="0.75" header="0.3" footer="0.3"/>
    </customSheetView>
    <customSheetView guid="{0780CBEB-AF66-401E-9AFD-5F77700585BC}" topLeftCell="A25">
      <selection activeCell="D16" sqref="D16"/>
      <pageMargins left="0.7" right="0.7" top="0.75" bottom="0.75" header="0.3" footer="0.3"/>
    </customSheetView>
    <customSheetView guid="{F0048D33-26BA-4893-8BCC-88CEF82FEBB6}" topLeftCell="C1">
      <selection activeCell="J10" sqref="J10"/>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A7B3A108-9CF6-4687-9321-110D304B17B9}" topLeftCell="E1">
      <selection activeCell="E29" sqref="E29"/>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9"/>
    </customSheetView>
    <customSheetView guid="{7CCD1884-1631-4809-8751-AE0939C32419}">
      <selection sqref="A1:C1"/>
      <pageMargins left="0.7" right="0.7" top="0.75" bottom="0.75" header="0.3" footer="0.3"/>
    </customSheetView>
    <customSheetView guid="{3AD1D9CC-D162-4119-AFCC-0AF9105FB248}">
      <selection activeCell="F43" sqref="F43"/>
      <pageMargins left="0.7" right="0.7" top="0.75" bottom="0.75" header="0.3" footer="0.3"/>
    </customSheetView>
    <customSheetView guid="{931AA63B-6827-4BF4-8E25-ED232A88A09C}" topLeftCell="A4">
      <selection activeCell="E29" sqref="E29"/>
      <pageMargins left="0.7" right="0.7" top="0.75" bottom="0.75" header="0.3" footer="0.3"/>
    </customSheetView>
    <customSheetView guid="{CA1DE4BE-C006-4405-B064-304EE6CCACF1}" topLeftCell="A62">
      <selection activeCell="F77" sqref="F77"/>
      <pageMargins left="0.7" right="0.7" top="0.75" bottom="0.75" header="0.3" footer="0.3"/>
      <pageSetup paperSize="9" orientation="portrait" r:id="rId10"/>
    </customSheetView>
    <customSheetView guid="{D3393B8E-C3CB-4E3A-976E-E4CD065299F0}" topLeftCell="A22">
      <selection activeCell="K14" sqref="K14:O45"/>
      <pageMargins left="0.7" right="0.7" top="0.75" bottom="0.75" header="0.3" footer="0.3"/>
    </customSheetView>
    <customSheetView guid="{21329C76-F86B-400D-B8F5-F75B383E5B14}" topLeftCell="A62">
      <selection activeCell="F77" sqref="F77"/>
      <pageMargins left="0.7" right="0.7" top="0.75" bottom="0.75" header="0.3" footer="0.3"/>
      <pageSetup paperSize="9" orientation="portrait" r:id="rId11"/>
    </customSheetView>
    <customSheetView guid="{CFC92B1C-D4F2-414F-8F12-92F529035B08}" topLeftCell="A19">
      <selection activeCell="B30" sqref="B30:B31"/>
      <pageMargins left="0.7" right="0.7" top="0.75" bottom="0.75" header="0.3" footer="0.3"/>
      <pageSetup paperSize="9" orientation="portrait" r:id="rId12"/>
    </customSheetView>
    <customSheetView guid="{697182B0-1BEF-4A85-93A0-596802852AF2}" topLeftCell="A14">
      <selection activeCell="D29" sqref="D29"/>
      <pageMargins left="0.7" right="0.7" top="0.75" bottom="0.75" header="0.3" footer="0.3"/>
      <pageSetup paperSize="9" orientation="portrait" r:id="rId13"/>
    </customSheetView>
    <customSheetView guid="{D37F8A47-E42F-4741-BE8D-5D961F7BB394}">
      <selection activeCell="D12" sqref="D12"/>
      <pageMargins left="0.7" right="0.7" top="0.75" bottom="0.75" header="0.3" footer="0.3"/>
      <pageSetup paperSize="9" orientation="portrait" r:id="rId14"/>
    </customSheetView>
    <customSheetView guid="{C83D4249-7B44-432A-B7FB-A6ACA6880240}">
      <selection activeCell="D12" sqref="D12"/>
      <pageMargins left="0.7" right="0.7" top="0.75" bottom="0.75" header="0.3" footer="0.3"/>
      <pageSetup paperSize="9" orientation="portrait" r:id="rId15"/>
    </customSheetView>
    <customSheetView guid="{51337751-BEAF-43F3-8CC9-400B99E751E8}" topLeftCell="A40">
      <selection activeCell="H28" sqref="H28"/>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2">
    <mergeCell ref="D12:E12"/>
    <mergeCell ref="E11:F11"/>
  </mergeCells>
  <phoneticPr fontId="80" type="noConversion"/>
  <pageMargins left="0.7" right="0.7" top="0.75" bottom="0.75" header="0.3" footer="0.3"/>
  <pageSetup paperSize="9" orientation="portrait"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K31"/>
  <sheetViews>
    <sheetView showGridLines="0" workbookViewId="0">
      <selection activeCell="N12" sqref="N12"/>
    </sheetView>
  </sheetViews>
  <sheetFormatPr defaultColWidth="9.140625" defaultRowHeight="12"/>
  <cols>
    <col min="1" max="1" width="5.85546875" style="2" customWidth="1"/>
    <col min="2" max="2" width="9" style="2" customWidth="1"/>
    <col min="3" max="3" width="50.5703125" style="2" customWidth="1"/>
    <col min="4" max="4" width="8.85546875" style="2" customWidth="1"/>
    <col min="5" max="6" width="10.42578125" style="2" bestFit="1" customWidth="1"/>
    <col min="7" max="7" width="12.28515625" style="2" customWidth="1"/>
    <col min="8" max="10" width="9.5703125" style="2" customWidth="1"/>
    <col min="11" max="11" width="10.140625" style="2" customWidth="1"/>
    <col min="12" max="16384" width="9.140625" style="2"/>
  </cols>
  <sheetData>
    <row r="1" spans="1:11" ht="12.75">
      <c r="A1" s="457" t="str">
        <f>HYPERLINK("#INDEX!A2","към началната страница")</f>
        <v>към началната страница</v>
      </c>
      <c r="B1" s="724"/>
      <c r="C1" s="724"/>
    </row>
    <row r="2" spans="1:11" ht="12.75">
      <c r="A2"/>
      <c r="B2"/>
    </row>
    <row r="3" spans="1:11" ht="12.75">
      <c r="A3"/>
      <c r="B3"/>
    </row>
    <row r="4" spans="1:11" ht="12.75">
      <c r="A4"/>
      <c r="B4"/>
    </row>
    <row r="5" spans="1:11" ht="12.75">
      <c r="A5"/>
      <c r="B5"/>
    </row>
    <row r="6" spans="1:11" ht="12.75">
      <c r="A6"/>
      <c r="B6"/>
    </row>
    <row r="7" spans="1:11" ht="12.75">
      <c r="A7"/>
      <c r="B7"/>
    </row>
    <row r="8" spans="1:11" ht="12.75">
      <c r="A8"/>
      <c r="B8"/>
    </row>
    <row r="9" spans="1:11" s="341" customFormat="1">
      <c r="B9" s="360" t="s">
        <v>213</v>
      </c>
      <c r="C9" s="361"/>
      <c r="D9" s="361"/>
      <c r="E9" s="361"/>
      <c r="F9" s="361"/>
      <c r="G9" s="361"/>
      <c r="H9" s="361"/>
      <c r="I9" s="361"/>
      <c r="J9" s="361"/>
      <c r="K9" s="361"/>
    </row>
    <row r="10" spans="1:11">
      <c r="B10" s="11"/>
    </row>
    <row r="11" spans="1:11" ht="12.75" customHeight="1">
      <c r="H11" s="805" t="s">
        <v>131</v>
      </c>
      <c r="I11" s="805"/>
      <c r="J11" s="805"/>
      <c r="K11" s="805"/>
    </row>
    <row r="12" spans="1:11" ht="86.25" customHeight="1">
      <c r="B12" s="38"/>
      <c r="C12" s="38"/>
      <c r="D12" s="146" t="s">
        <v>606</v>
      </c>
      <c r="E12" s="146" t="s">
        <v>607</v>
      </c>
      <c r="F12" s="146" t="s">
        <v>101</v>
      </c>
      <c r="G12" s="146" t="s">
        <v>624</v>
      </c>
      <c r="H12" s="146" t="s">
        <v>623</v>
      </c>
      <c r="I12" s="146" t="s">
        <v>622</v>
      </c>
      <c r="J12" s="146" t="s">
        <v>102</v>
      </c>
      <c r="K12" s="146" t="s">
        <v>608</v>
      </c>
    </row>
    <row r="13" spans="1:11" ht="12.75" customHeight="1">
      <c r="D13" s="42" t="s">
        <v>0</v>
      </c>
      <c r="E13" s="42" t="s">
        <v>1</v>
      </c>
      <c r="F13" s="42" t="s">
        <v>2</v>
      </c>
      <c r="G13" s="42" t="s">
        <v>3</v>
      </c>
      <c r="H13" s="130" t="s">
        <v>4</v>
      </c>
      <c r="I13" s="130" t="s">
        <v>5</v>
      </c>
      <c r="J13" s="130" t="s">
        <v>6</v>
      </c>
      <c r="K13" s="130" t="s">
        <v>61</v>
      </c>
    </row>
    <row r="14" spans="1:11">
      <c r="B14" s="34" t="s">
        <v>175</v>
      </c>
      <c r="C14" s="60" t="s">
        <v>609</v>
      </c>
      <c r="D14" s="137">
        <v>0</v>
      </c>
      <c r="E14" s="137">
        <v>0</v>
      </c>
      <c r="F14" s="49"/>
      <c r="G14" s="196">
        <v>1.4</v>
      </c>
      <c r="H14" s="731">
        <v>0</v>
      </c>
      <c r="I14" s="731">
        <v>0</v>
      </c>
      <c r="J14" s="731">
        <v>0</v>
      </c>
      <c r="K14" s="731">
        <v>0</v>
      </c>
    </row>
    <row r="15" spans="1:11">
      <c r="B15" s="14" t="s">
        <v>177</v>
      </c>
      <c r="C15" s="61" t="s">
        <v>610</v>
      </c>
      <c r="D15" s="137">
        <v>76315</v>
      </c>
      <c r="E15" s="137">
        <v>80605</v>
      </c>
      <c r="F15" s="19"/>
      <c r="G15" s="196">
        <v>1.4</v>
      </c>
      <c r="H15" s="731">
        <v>219688</v>
      </c>
      <c r="I15" s="731">
        <v>219688</v>
      </c>
      <c r="J15" s="731">
        <v>219688</v>
      </c>
      <c r="K15" s="731">
        <v>153697</v>
      </c>
    </row>
    <row r="16" spans="1:11">
      <c r="B16" s="14">
        <v>1</v>
      </c>
      <c r="C16" s="61" t="s">
        <v>611</v>
      </c>
      <c r="D16" s="137">
        <v>0</v>
      </c>
      <c r="E16" s="137">
        <v>0</v>
      </c>
      <c r="F16" s="19"/>
      <c r="G16" s="196">
        <v>1.4</v>
      </c>
      <c r="H16" s="731">
        <v>0</v>
      </c>
      <c r="I16" s="731">
        <v>0</v>
      </c>
      <c r="J16" s="731">
        <v>0</v>
      </c>
      <c r="K16" s="731">
        <v>0</v>
      </c>
    </row>
    <row r="17" spans="2:11">
      <c r="B17" s="14">
        <v>2</v>
      </c>
      <c r="C17" s="61" t="s">
        <v>612</v>
      </c>
      <c r="D17" s="19"/>
      <c r="E17" s="19"/>
      <c r="F17" s="137">
        <v>0</v>
      </c>
      <c r="G17" s="137">
        <v>0</v>
      </c>
      <c r="H17" s="137">
        <v>0</v>
      </c>
      <c r="I17" s="137"/>
      <c r="J17" s="137"/>
      <c r="K17" s="137">
        <v>0</v>
      </c>
    </row>
    <row r="18" spans="2:11">
      <c r="B18" s="14" t="s">
        <v>613</v>
      </c>
      <c r="C18" s="61" t="s">
        <v>614</v>
      </c>
      <c r="D18" s="19"/>
      <c r="E18" s="19"/>
      <c r="F18" s="137">
        <v>0</v>
      </c>
      <c r="G18" s="19"/>
      <c r="H18" s="137">
        <v>0</v>
      </c>
      <c r="I18" s="137"/>
      <c r="J18" s="137"/>
      <c r="K18" s="137">
        <v>0</v>
      </c>
    </row>
    <row r="19" spans="2:11">
      <c r="B19" s="14" t="s">
        <v>615</v>
      </c>
      <c r="C19" s="61" t="s">
        <v>616</v>
      </c>
      <c r="D19" s="19"/>
      <c r="E19" s="19"/>
      <c r="F19" s="137">
        <v>0</v>
      </c>
      <c r="G19" s="19"/>
      <c r="H19" s="137">
        <v>0</v>
      </c>
      <c r="I19" s="137"/>
      <c r="J19" s="137"/>
      <c r="K19" s="137">
        <v>0</v>
      </c>
    </row>
    <row r="20" spans="2:11">
      <c r="B20" s="14" t="s">
        <v>617</v>
      </c>
      <c r="C20" s="61" t="s">
        <v>618</v>
      </c>
      <c r="D20" s="19"/>
      <c r="E20" s="19"/>
      <c r="F20" s="137">
        <v>0</v>
      </c>
      <c r="G20" s="19"/>
      <c r="H20" s="137">
        <v>0</v>
      </c>
      <c r="I20" s="137"/>
      <c r="J20" s="137"/>
      <c r="K20" s="137">
        <v>0</v>
      </c>
    </row>
    <row r="21" spans="2:11">
      <c r="B21" s="14">
        <v>3</v>
      </c>
      <c r="C21" s="61" t="s">
        <v>619</v>
      </c>
      <c r="D21" s="19"/>
      <c r="E21" s="19"/>
      <c r="F21" s="19"/>
      <c r="G21" s="19"/>
      <c r="H21" s="137">
        <v>0</v>
      </c>
      <c r="I21" s="137"/>
      <c r="J21" s="137"/>
      <c r="K21" s="137">
        <v>0</v>
      </c>
    </row>
    <row r="22" spans="2:11">
      <c r="B22" s="14">
        <v>4</v>
      </c>
      <c r="C22" s="61" t="s">
        <v>620</v>
      </c>
      <c r="D22" s="19"/>
      <c r="E22" s="19"/>
      <c r="F22" s="19"/>
      <c r="G22" s="19"/>
      <c r="H22" s="137">
        <v>0</v>
      </c>
      <c r="I22" s="137"/>
      <c r="J22" s="137"/>
      <c r="K22" s="137">
        <v>0</v>
      </c>
    </row>
    <row r="23" spans="2:11">
      <c r="B23" s="14">
        <v>5</v>
      </c>
      <c r="C23" s="61" t="s">
        <v>621</v>
      </c>
      <c r="D23" s="19"/>
      <c r="E23" s="19"/>
      <c r="F23" s="19"/>
      <c r="G23" s="19"/>
      <c r="H23" s="137">
        <v>0</v>
      </c>
      <c r="I23" s="137"/>
      <c r="J23" s="137"/>
      <c r="K23" s="137">
        <v>0</v>
      </c>
    </row>
    <row r="24" spans="2:11">
      <c r="B24" s="14">
        <v>6</v>
      </c>
      <c r="C24" s="61" t="s">
        <v>11</v>
      </c>
      <c r="D24" s="19"/>
      <c r="E24" s="19"/>
      <c r="F24" s="19"/>
      <c r="G24" s="19"/>
      <c r="H24" s="138">
        <v>219688</v>
      </c>
      <c r="I24" s="138">
        <v>219688</v>
      </c>
      <c r="J24" s="138">
        <v>219688</v>
      </c>
      <c r="K24" s="138">
        <v>153697</v>
      </c>
    </row>
    <row r="31" spans="2:11">
      <c r="C31" s="26"/>
      <c r="D31" s="26"/>
    </row>
  </sheetData>
  <customSheetViews>
    <customSheetView guid="{5DDDA852-2807-4645-BC75-EBD4EF3323A7}">
      <selection activeCell="O26" sqref="O26"/>
      <pageMargins left="0.7" right="0.7" top="0.75" bottom="0.75" header="0.3" footer="0.3"/>
      <pageSetup paperSize="9" orientation="portrait" r:id="rId1"/>
    </customSheetView>
    <customSheetView guid="{DB462ED3-28DC-47D7-98F7-CED01F66E2C7}" topLeftCell="A39">
      <selection activeCell="B55" sqref="B55:C55"/>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9">
      <selection activeCell="B55" sqref="B55:C55"/>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K44" sqref="K44"/>
      <pageMargins left="0.7" right="0.7" top="0.75" bottom="0.75" header="0.3" footer="0.3"/>
      <pageSetup paperSize="9" orientation="portrait" r:id="rId6"/>
    </customSheetView>
    <customSheetView guid="{08462586-B7E0-434D-B6F4-B2B21EAA5D46}" topLeftCell="A25">
      <selection activeCell="B39" sqref="B39"/>
      <pageMargins left="0.7" right="0.7" top="0.75" bottom="0.75" header="0.3" footer="0.3"/>
      <pageSetup paperSize="9" orientation="portrait" r:id="rId7"/>
    </customSheetView>
    <customSheetView guid="{59094C18-3CB5-482F-AA6A-9C313A318EBB}">
      <selection activeCell="B52" sqref="B52:C54"/>
      <pageMargins left="0.7" right="0.7" top="0.75" bottom="0.75" header="0.3" footer="0.3"/>
      <pageSetup paperSize="9" orientation="portrait" r:id="rId8"/>
    </customSheetView>
    <customSheetView guid="{FD092655-EBEC-4730-9895-1567D9B70D5F}" topLeftCell="B10">
      <selection activeCell="M9" sqref="M9"/>
      <pageMargins left="0.7" right="0.7" top="0.75" bottom="0.75" header="0.3" footer="0.3"/>
      <pageSetup paperSize="9" orientation="portrait" r:id="rId9"/>
    </customSheetView>
    <customSheetView guid="{7CA1DEE6-746E-4947-9BED-24AAED6E8B57}" topLeftCell="G16">
      <selection activeCell="L45" sqref="L45"/>
      <pageMargins left="0.7" right="0.7" top="0.75" bottom="0.75" header="0.3" footer="0.3"/>
      <pageSetup paperSize="9" orientation="portrait" r:id="rId10"/>
    </customSheetView>
    <customSheetView guid="{70E7FFDC-983F-46F7-B68F-0BE0A8C942E0}" topLeftCell="A25">
      <selection activeCell="E46" sqref="E46"/>
      <pageMargins left="0.7" right="0.7" top="0.75" bottom="0.75" header="0.3" footer="0.3"/>
      <pageSetup paperSize="9" orientation="portrait" r:id="rId11"/>
    </customSheetView>
    <customSheetView guid="{F536E858-E5B2-4B36-88FC-BE776803F921}" topLeftCell="B10">
      <selection activeCell="M9" sqref="M9"/>
      <pageMargins left="0.7" right="0.7" top="0.75" bottom="0.75" header="0.3" footer="0.3"/>
      <pageSetup paperSize="9" orientation="portrait" r:id="rId12"/>
    </customSheetView>
    <customSheetView guid="{0780CBEB-AF66-401E-9AFD-5F77700585BC}" topLeftCell="B1">
      <selection activeCell="K44" sqref="K44"/>
      <pageMargins left="0.7" right="0.7" top="0.75" bottom="0.75" header="0.3" footer="0.3"/>
      <pageSetup paperSize="9" orientation="portrait" r:id="rId13"/>
    </customSheetView>
    <customSheetView guid="{F0048D33-26BA-4893-8BCC-88CEF82FEBB6}" topLeftCell="B4">
      <selection activeCell="M9" sqref="M9"/>
      <pageMargins left="0.7" right="0.7" top="0.75" bottom="0.75" header="0.3" footer="0.3"/>
      <pageSetup paperSize="9" orientation="portrait" r:id="rId14"/>
    </customSheetView>
    <customSheetView guid="{8A1326BD-F0AB-414F-9F91-C2BB94CC9C17}" topLeftCell="A16">
      <selection activeCell="A31" sqref="A31:I43"/>
      <pageMargins left="0.7" right="0.7" top="0.75" bottom="0.75" header="0.3" footer="0.3"/>
      <pageSetup paperSize="9" orientation="portrait" r:id="rId15"/>
    </customSheetView>
    <customSheetView guid="{FB7DEBE1-1047-4BE4-82FD-4BCA0CA8DD58}">
      <selection activeCell="K13" sqref="K13"/>
      <pageMargins left="0.7" right="0.7" top="0.75" bottom="0.75" header="0.3" footer="0.3"/>
      <pageSetup paperSize="9" orientation="portrait" r:id="rId16"/>
    </customSheetView>
    <customSheetView guid="{B3153F5C-CAD5-4C41-96F3-3BC56052414C}" topLeftCell="A10">
      <selection activeCell="A31" sqref="A31:I43"/>
      <pageMargins left="0.7" right="0.7" top="0.75" bottom="0.75" header="0.3" footer="0.3"/>
      <pageSetup paperSize="9" orientation="portrait" r:id="rId17"/>
    </customSheetView>
    <customSheetView guid="{A7B3A108-9CF6-4687-9321-110D304B17B9}" topLeftCell="B10">
      <selection activeCell="M9" sqref="M9"/>
      <pageMargins left="0.7" right="0.7" top="0.75" bottom="0.75" header="0.3" footer="0.3"/>
      <pageSetup paperSize="9" orientation="portrait" r:id="rId18"/>
    </customSheetView>
    <customSheetView guid="{D2C72E70-F766-4D56-9E10-3C91A63BB7F3}" topLeftCell="A34">
      <selection activeCell="B52" sqref="B52:C54"/>
      <pageMargins left="0.7" right="0.7" top="0.75" bottom="0.75" header="0.3" footer="0.3"/>
      <pageSetup paperSize="9" orientation="portrait" r:id="rId19"/>
    </customSheetView>
    <customSheetView guid="{7CCD1884-1631-4809-8751-AE0939C32419}">
      <selection activeCell="O26" sqref="O26"/>
      <pageMargins left="0.7" right="0.7" top="0.75" bottom="0.75" header="0.3" footer="0.3"/>
      <pageSetup paperSize="9" orientation="portrait" r:id="rId20"/>
    </customSheetView>
    <customSheetView guid="{3AD1D9CC-D162-4119-AFCC-0AF9105FB248}">
      <selection activeCell="A4" sqref="A4:XFD8"/>
      <pageMargins left="0.7" right="0.7" top="0.75" bottom="0.75" header="0.3" footer="0.3"/>
      <pageSetup paperSize="9" orientation="portrait" r:id="rId21"/>
    </customSheetView>
    <customSheetView guid="{931AA63B-6827-4BF4-8E25-ED232A88A09C}" topLeftCell="B10">
      <selection activeCell="M9" sqref="M9"/>
      <pageMargins left="0.7" right="0.7" top="0.75" bottom="0.75" header="0.3" footer="0.3"/>
      <pageSetup paperSize="9" orientation="portrait" r:id="rId22"/>
    </customSheetView>
    <customSheetView guid="{CA1DE4BE-C006-4405-B064-304EE6CCACF1}" topLeftCell="A25">
      <selection activeCell="B39" sqref="B39"/>
      <pageMargins left="0.7" right="0.7" top="0.75" bottom="0.75" header="0.3" footer="0.3"/>
      <pageSetup paperSize="9" orientation="portrait" r:id="rId23"/>
    </customSheetView>
    <customSheetView guid="{D3393B8E-C3CB-4E3A-976E-E4CD065299F0}">
      <selection activeCell="M13" sqref="M13:U25"/>
      <pageMargins left="0.7" right="0.7" top="0.75" bottom="0.75" header="0.3" footer="0.3"/>
      <pageSetup paperSize="9" orientation="portrait" r:id="rId24"/>
    </customSheetView>
    <customSheetView guid="{21329C76-F86B-400D-B8F5-F75B383E5B14}" topLeftCell="A25">
      <selection activeCell="B39" sqref="B39"/>
      <pageMargins left="0.7" right="0.7" top="0.75" bottom="0.75" header="0.3" footer="0.3"/>
      <pageSetup paperSize="9" orientation="portrait" r:id="rId25"/>
    </customSheetView>
    <customSheetView guid="{CFC92B1C-D4F2-414F-8F12-92F529035B08}" topLeftCell="A36">
      <selection activeCell="A4" sqref="A4:XFD8"/>
      <pageMargins left="0.7" right="0.7" top="0.75" bottom="0.75" header="0.3" footer="0.3"/>
      <pageSetup paperSize="9" orientation="portrait" r:id="rId26"/>
    </customSheetView>
    <customSheetView guid="{697182B0-1BEF-4A85-93A0-596802852AF2}" topLeftCell="A39">
      <selection activeCell="B55" sqref="B55:C55"/>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topLeftCell="A46">
      <selection activeCell="L53" sqref="L53"/>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1">
    <mergeCell ref="H11:K11"/>
  </mergeCells>
  <pageMargins left="0.7" right="0.7" top="0.75" bottom="0.75" header="0.3" footer="0.3"/>
  <pageSetup paperSize="9" orientation="portrait"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1:E33"/>
  <sheetViews>
    <sheetView showGridLines="0" workbookViewId="0">
      <selection activeCell="H12" sqref="H12"/>
    </sheetView>
  </sheetViews>
  <sheetFormatPr defaultColWidth="9.140625" defaultRowHeight="12"/>
  <cols>
    <col min="1" max="1" width="5.85546875" style="2" customWidth="1"/>
    <col min="2" max="2" width="3" style="2" customWidth="1"/>
    <col min="3" max="3" width="37" style="2" customWidth="1"/>
    <col min="4" max="4" width="13" style="2" customWidth="1"/>
    <col min="5" max="5" width="11.5703125" style="2" customWidth="1"/>
    <col min="6" max="16384" width="9.140625" style="2"/>
  </cols>
  <sheetData>
    <row r="1" spans="1:5" ht="12.75">
      <c r="A1" s="457" t="str">
        <f>HYPERLINK("#INDEX!A2","към началната страница")</f>
        <v>към началната страница</v>
      </c>
      <c r="B1" s="724"/>
      <c r="C1" s="724"/>
    </row>
    <row r="2" spans="1:5" ht="12.75">
      <c r="A2" s="653"/>
    </row>
    <row r="3" spans="1:5" ht="12.75">
      <c r="A3" s="653"/>
    </row>
    <row r="4" spans="1:5" ht="12.75">
      <c r="A4" s="653"/>
    </row>
    <row r="5" spans="1:5" ht="12.75">
      <c r="A5" s="653"/>
    </row>
    <row r="6" spans="1:5" ht="12.75">
      <c r="A6" s="653"/>
    </row>
    <row r="9" spans="1:5">
      <c r="B9" s="360" t="s">
        <v>1608</v>
      </c>
      <c r="C9" s="361"/>
      <c r="D9" s="361"/>
      <c r="E9" s="361"/>
    </row>
    <row r="10" spans="1:5">
      <c r="B10" s="8"/>
    </row>
    <row r="11" spans="1:5" ht="12.75" customHeight="1">
      <c r="D11" s="805" t="s">
        <v>131</v>
      </c>
      <c r="E11" s="805"/>
    </row>
    <row r="12" spans="1:5" ht="60">
      <c r="B12" s="12"/>
      <c r="C12" s="12"/>
      <c r="D12" s="146" t="s">
        <v>978</v>
      </c>
      <c r="E12" s="146" t="s">
        <v>608</v>
      </c>
    </row>
    <row r="13" spans="1:5" ht="12.75" customHeight="1">
      <c r="D13" s="130" t="s">
        <v>0</v>
      </c>
      <c r="E13" s="130" t="s">
        <v>1</v>
      </c>
    </row>
    <row r="14" spans="1:5">
      <c r="B14" s="18">
        <v>1</v>
      </c>
      <c r="C14" s="62" t="s">
        <v>979</v>
      </c>
      <c r="D14" s="255"/>
      <c r="E14" s="140">
        <v>4</v>
      </c>
    </row>
    <row r="15" spans="1:5">
      <c r="B15" s="42">
        <v>2</v>
      </c>
      <c r="C15" s="61" t="s">
        <v>980</v>
      </c>
      <c r="D15" s="140">
        <v>21</v>
      </c>
      <c r="E15" s="140">
        <v>4</v>
      </c>
    </row>
    <row r="16" spans="1:5">
      <c r="B16" s="42">
        <v>3</v>
      </c>
      <c r="C16" s="61" t="s">
        <v>981</v>
      </c>
      <c r="D16" s="140">
        <v>0</v>
      </c>
      <c r="E16" s="140">
        <v>0</v>
      </c>
    </row>
    <row r="17" spans="2:5" s="11" customFormat="1">
      <c r="B17" s="42">
        <v>4</v>
      </c>
      <c r="C17" s="61" t="s">
        <v>982</v>
      </c>
      <c r="D17" s="140">
        <v>21</v>
      </c>
      <c r="E17" s="140">
        <v>4</v>
      </c>
    </row>
    <row r="18" spans="2:5">
      <c r="B18" s="42">
        <v>5</v>
      </c>
      <c r="C18" s="61" t="s">
        <v>983</v>
      </c>
      <c r="D18" s="140">
        <v>0</v>
      </c>
      <c r="E18" s="140">
        <v>0</v>
      </c>
    </row>
    <row r="19" spans="2:5">
      <c r="B19" s="42">
        <v>6</v>
      </c>
      <c r="C19" s="61" t="s">
        <v>984</v>
      </c>
      <c r="D19" s="140">
        <v>0</v>
      </c>
      <c r="E19" s="140">
        <v>0</v>
      </c>
    </row>
    <row r="20" spans="2:5">
      <c r="B20" s="42">
        <v>7</v>
      </c>
      <c r="C20" s="61" t="s">
        <v>985</v>
      </c>
      <c r="D20" s="140">
        <v>0</v>
      </c>
      <c r="E20" s="281"/>
    </row>
    <row r="21" spans="2:5">
      <c r="B21" s="42">
        <v>8</v>
      </c>
      <c r="C21" s="61" t="s">
        <v>986</v>
      </c>
      <c r="D21" s="140">
        <v>0</v>
      </c>
      <c r="E21" s="140">
        <v>0</v>
      </c>
    </row>
    <row r="22" spans="2:5">
      <c r="B22" s="42">
        <v>9</v>
      </c>
      <c r="C22" s="61" t="s">
        <v>103</v>
      </c>
      <c r="D22" s="140">
        <v>0</v>
      </c>
      <c r="E22" s="140">
        <v>0</v>
      </c>
    </row>
    <row r="23" spans="2:5">
      <c r="B23" s="42">
        <v>10</v>
      </c>
      <c r="C23" s="61" t="s">
        <v>104</v>
      </c>
      <c r="D23" s="140">
        <v>0</v>
      </c>
      <c r="E23" s="140">
        <v>0</v>
      </c>
    </row>
    <row r="24" spans="2:5" ht="24">
      <c r="B24" s="18">
        <v>11</v>
      </c>
      <c r="C24" s="161" t="s">
        <v>987</v>
      </c>
      <c r="D24" s="255"/>
      <c r="E24" s="140">
        <v>0</v>
      </c>
    </row>
    <row r="25" spans="2:5">
      <c r="B25" s="42">
        <v>12</v>
      </c>
      <c r="C25" s="61" t="s">
        <v>988</v>
      </c>
      <c r="D25" s="140">
        <v>0</v>
      </c>
      <c r="E25" s="140">
        <v>0</v>
      </c>
    </row>
    <row r="26" spans="2:5">
      <c r="B26" s="42">
        <v>13</v>
      </c>
      <c r="C26" s="61" t="s">
        <v>981</v>
      </c>
      <c r="D26" s="140">
        <v>0</v>
      </c>
      <c r="E26" s="140">
        <v>0</v>
      </c>
    </row>
    <row r="27" spans="2:5">
      <c r="B27" s="42">
        <v>14</v>
      </c>
      <c r="C27" s="61" t="s">
        <v>982</v>
      </c>
      <c r="D27" s="140">
        <v>0</v>
      </c>
      <c r="E27" s="140">
        <v>0</v>
      </c>
    </row>
    <row r="28" spans="2:5">
      <c r="B28" s="42">
        <v>15</v>
      </c>
      <c r="C28" s="61" t="s">
        <v>983</v>
      </c>
      <c r="D28" s="140">
        <v>0</v>
      </c>
      <c r="E28" s="140">
        <v>0</v>
      </c>
    </row>
    <row r="29" spans="2:5">
      <c r="B29" s="42">
        <v>16</v>
      </c>
      <c r="C29" s="61" t="s">
        <v>984</v>
      </c>
      <c r="D29" s="140">
        <v>0</v>
      </c>
      <c r="E29" s="140">
        <v>0</v>
      </c>
    </row>
    <row r="30" spans="2:5">
      <c r="B30" s="42">
        <v>17</v>
      </c>
      <c r="C30" s="61" t="s">
        <v>985</v>
      </c>
      <c r="D30" s="140">
        <v>0</v>
      </c>
      <c r="E30" s="281"/>
    </row>
    <row r="31" spans="2:5">
      <c r="B31" s="42">
        <v>18</v>
      </c>
      <c r="C31" s="61" t="s">
        <v>986</v>
      </c>
      <c r="D31" s="140">
        <v>0</v>
      </c>
      <c r="E31" s="140">
        <v>0</v>
      </c>
    </row>
    <row r="32" spans="2:5">
      <c r="B32" s="42">
        <v>19</v>
      </c>
      <c r="C32" s="61" t="s">
        <v>103</v>
      </c>
      <c r="D32" s="140">
        <v>0</v>
      </c>
      <c r="E32" s="140">
        <v>0</v>
      </c>
    </row>
    <row r="33" spans="2:5">
      <c r="B33" s="42">
        <v>20</v>
      </c>
      <c r="C33" s="61" t="s">
        <v>104</v>
      </c>
      <c r="D33" s="140">
        <v>0</v>
      </c>
      <c r="E33" s="140">
        <v>0</v>
      </c>
    </row>
  </sheetData>
  <customSheetViews>
    <customSheetView guid="{5DDDA852-2807-4645-BC75-EBD4EF3323A7}">
      <selection activeCell="I41" sqref="I41"/>
      <pageMargins left="0.7" right="0.7" top="0.75" bottom="0.75" header="0.3" footer="0.3"/>
      <pageSetup paperSize="9" orientation="portrait" r:id="rId1"/>
    </customSheetView>
    <customSheetView guid="{DB462ED3-28DC-47D7-98F7-CED01F66E2C7}" topLeftCell="A36">
      <selection activeCell="B71" sqref="B71:C71"/>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6">
      <selection activeCell="B71" sqref="B71:C71"/>
      <pageMargins left="0.7" right="0.7" top="0.75" bottom="0.75" header="0.3" footer="0.3"/>
      <pageSetup paperSize="9" orientation="portrait" r:id="rId4"/>
    </customSheetView>
    <customSheetView guid="{3FCB7B24-049F-4685-83CB-5231093E0117}" topLeftCell="A47">
      <selection activeCell="G20" sqref="G20"/>
      <pageMargins left="0.7" right="0.7" top="0.75" bottom="0.75" header="0.3" footer="0.3"/>
      <pageSetup paperSize="9" orientation="portrait" r:id="rId5"/>
    </customSheetView>
    <customSheetView guid="{F277ACEF-9FF8-431F-8537-DE60B790AA4F}">
      <selection activeCell="K14" sqref="K14:Q19"/>
      <pageMargins left="0.7" right="0.7" top="0.75" bottom="0.75" header="0.3" footer="0.3"/>
    </customSheetView>
    <customSheetView guid="{08462586-B7E0-434D-B6F4-B2B21EAA5D46}" topLeftCell="A16">
      <selection activeCell="C40" sqref="C40"/>
      <pageMargins left="0.7" right="0.7" top="0.75" bottom="0.75" header="0.3" footer="0.3"/>
      <pageSetup paperSize="9" orientation="portrait" r:id="rId6"/>
    </customSheetView>
    <customSheetView guid="{59094C18-3CB5-482F-AA6A-9C313A318EBB}" topLeftCell="A55">
      <selection activeCell="B68" sqref="B68:C70"/>
      <pageMargins left="0.7" right="0.7" top="0.75" bottom="0.75" header="0.3" footer="0.3"/>
      <pageSetup paperSize="9" orientation="portrait" r:id="rId7"/>
    </customSheetView>
    <customSheetView guid="{FD092655-EBEC-4730-9895-1567D9B70D5F}">
      <selection activeCell="L25" sqref="L25"/>
      <pageMargins left="0.7" right="0.7" top="0.75" bottom="0.75" header="0.3" footer="0.3"/>
    </customSheetView>
    <customSheetView guid="{7CA1DEE6-746E-4947-9BED-24AAED6E8B57}">
      <selection activeCell="I25" sqref="I25"/>
      <pageMargins left="0.7" right="0.7" top="0.75" bottom="0.75" header="0.3" footer="0.3"/>
      <pageSetup paperSize="9" orientation="portrait" r:id="rId8"/>
    </customSheetView>
    <customSheetView guid="{70E7FFDC-983F-46F7-B68F-0BE0A8C942E0}" topLeftCell="A16">
      <selection activeCell="I37" sqref="I37"/>
      <pageMargins left="0.7" right="0.7" top="0.75" bottom="0.75" header="0.3" footer="0.3"/>
    </customSheetView>
    <customSheetView guid="{F536E858-E5B2-4B36-88FC-BE776803F921}">
      <selection activeCell="L25" sqref="L25"/>
      <pageMargins left="0.7" right="0.7" top="0.75" bottom="0.75" header="0.3" footer="0.3"/>
    </customSheetView>
    <customSheetView guid="{0780CBEB-AF66-401E-9AFD-5F77700585BC}">
      <selection activeCell="H36" sqref="H36"/>
      <pageMargins left="0.7" right="0.7" top="0.75" bottom="0.75" header="0.3" footer="0.3"/>
    </customSheetView>
    <customSheetView guid="{F0048D33-26BA-4893-8BCC-88CEF82FEBB6}" topLeftCell="A7">
      <selection activeCell="C16" sqref="C16"/>
      <pageMargins left="0.7" right="0.7" top="0.75" bottom="0.75" header="0.3" footer="0.3"/>
    </customSheetView>
    <customSheetView guid="{8A1326BD-F0AB-414F-9F91-C2BB94CC9C17}">
      <selection activeCell="J25" sqref="J25"/>
      <pageMargins left="0.7" right="0.7" top="0.75" bottom="0.75" header="0.3" footer="0.3"/>
    </customSheetView>
    <customSheetView guid="{FB7DEBE1-1047-4BE4-82FD-4BCA0CA8DD58}">
      <selection activeCell="J25" sqref="J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A7B3A108-9CF6-4687-9321-110D304B17B9}">
      <selection activeCell="L25" sqref="L25"/>
      <pageMargins left="0.7" right="0.7" top="0.75" bottom="0.75" header="0.3" footer="0.3"/>
    </customSheetView>
    <customSheetView guid="{D2C72E70-F766-4D56-9E10-3C91A63BB7F3}">
      <selection activeCell="G4" sqref="G4"/>
      <pageMargins left="0.7" right="0.7" top="0.75" bottom="0.75" header="0.3" footer="0.3"/>
      <pageSetup paperSize="9" orientation="portrait" r:id="rId9"/>
    </customSheetView>
    <customSheetView guid="{7CCD1884-1631-4809-8751-AE0939C32419}">
      <selection activeCell="I41" sqref="I41"/>
      <pageMargins left="0.7" right="0.7" top="0.75" bottom="0.75" header="0.3" footer="0.3"/>
    </customSheetView>
    <customSheetView guid="{3AD1D9CC-D162-4119-AFCC-0AF9105FB248}">
      <selection activeCell="G7" sqref="G7"/>
      <pageMargins left="0.7" right="0.7" top="0.75" bottom="0.75" header="0.3" footer="0.3"/>
    </customSheetView>
    <customSheetView guid="{931AA63B-6827-4BF4-8E25-ED232A88A09C}">
      <selection activeCell="L25" sqref="L25"/>
      <pageMargins left="0.7" right="0.7" top="0.75" bottom="0.75" header="0.3" footer="0.3"/>
    </customSheetView>
    <customSheetView guid="{CA1DE4BE-C006-4405-B064-304EE6CCACF1}" topLeftCell="A16">
      <selection activeCell="C40" sqref="C40"/>
      <pageMargins left="0.7" right="0.7" top="0.75" bottom="0.75" header="0.3" footer="0.3"/>
      <pageSetup paperSize="9" orientation="portrait" r:id="rId10"/>
    </customSheetView>
    <customSheetView guid="{D3393B8E-C3CB-4E3A-976E-E4CD065299F0}" topLeftCell="A13">
      <selection activeCell="K14" sqref="K14:Q19"/>
      <pageMargins left="0.7" right="0.7" top="0.75" bottom="0.75" header="0.3" footer="0.3"/>
    </customSheetView>
    <customSheetView guid="{21329C76-F86B-400D-B8F5-F75B383E5B14}" topLeftCell="A16">
      <selection activeCell="C40" sqref="C40"/>
      <pageMargins left="0.7" right="0.7" top="0.75" bottom="0.75" header="0.3" footer="0.3"/>
      <pageSetup paperSize="9" orientation="portrait" r:id="rId11"/>
    </customSheetView>
    <customSheetView guid="{CFC92B1C-D4F2-414F-8F12-92F529035B08}">
      <selection activeCell="G7" sqref="G7"/>
      <pageMargins left="0.7" right="0.7" top="0.75" bottom="0.75" header="0.3" footer="0.3"/>
      <pageSetup paperSize="9" orientation="portrait" r:id="rId12"/>
    </customSheetView>
    <customSheetView guid="{697182B0-1BEF-4A85-93A0-596802852AF2}" topLeftCell="A36">
      <selection activeCell="B71" sqref="B71:C71"/>
      <pageMargins left="0.7" right="0.7" top="0.75" bottom="0.75" header="0.3" footer="0.3"/>
      <pageSetup paperSize="9" orientation="portrait" r:id="rId13"/>
    </customSheetView>
    <customSheetView guid="{D37F8A47-E42F-4741-BE8D-5D961F7BB394}">
      <selection activeCell="D4" sqref="D4"/>
      <pageMargins left="0.7" right="0.7" top="0.75" bottom="0.75" header="0.3" footer="0.3"/>
      <pageSetup paperSize="9" orientation="portrait" r:id="rId14"/>
    </customSheetView>
    <customSheetView guid="{C83D4249-7B44-432A-B7FB-A6ACA6880240}">
      <selection activeCell="D4" sqref="D4"/>
      <pageMargins left="0.7" right="0.7" top="0.75" bottom="0.75" header="0.3" footer="0.3"/>
      <pageSetup paperSize="9" orientation="portrait" r:id="rId15"/>
    </customSheetView>
    <customSheetView guid="{51337751-BEAF-43F3-8CC9-400B99E751E8}" topLeftCell="A40">
      <selection activeCell="O55" sqref="O55"/>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1">
    <mergeCell ref="D11:E11"/>
  </mergeCells>
  <pageMargins left="0.7" right="0.7" top="0.75" bottom="0.75" header="0.3" footer="0.3"/>
  <pageSetup paperSize="9" orientation="portrait"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I31"/>
  <sheetViews>
    <sheetView showGridLines="0" workbookViewId="0">
      <selection activeCell="M25" sqref="M25"/>
    </sheetView>
  </sheetViews>
  <sheetFormatPr defaultColWidth="9.140625" defaultRowHeight="12"/>
  <cols>
    <col min="1" max="1" width="5.85546875" style="2" customWidth="1"/>
    <col min="2" max="2" width="9.140625" style="2"/>
    <col min="3" max="3" width="53.42578125" style="2" bestFit="1" customWidth="1"/>
    <col min="4" max="4" width="13" style="2" customWidth="1"/>
    <col min="5" max="5" width="12.42578125" style="2" customWidth="1"/>
    <col min="6" max="6" width="13" style="2" customWidth="1"/>
    <col min="7" max="8" width="11.5703125" style="2" customWidth="1"/>
    <col min="9" max="9" width="9" style="2" customWidth="1"/>
    <col min="10" max="16384" width="9.140625" style="2"/>
  </cols>
  <sheetData>
    <row r="1" spans="1:9" ht="12.75">
      <c r="A1" s="453" t="str">
        <f>HYPERLINK("#INDEX!A2","към началната страница")</f>
        <v>към началната страница</v>
      </c>
      <c r="B1" s="732"/>
      <c r="C1" s="732"/>
      <c r="D1" s="23"/>
      <c r="E1" s="23"/>
      <c r="F1" s="23"/>
      <c r="G1" s="23"/>
      <c r="H1" s="23"/>
    </row>
    <row r="2" spans="1:9" ht="12.75">
      <c r="A2"/>
      <c r="B2" s="23"/>
      <c r="C2" s="23"/>
      <c r="D2" s="23"/>
      <c r="E2" s="23"/>
      <c r="F2" s="23"/>
      <c r="G2" s="23"/>
      <c r="H2" s="23"/>
    </row>
    <row r="3" spans="1:9" ht="12.75">
      <c r="A3"/>
      <c r="B3" s="23"/>
      <c r="C3" s="23"/>
      <c r="D3" s="23"/>
      <c r="E3" s="23"/>
      <c r="F3" s="23"/>
      <c r="G3" s="23"/>
      <c r="H3" s="23"/>
    </row>
    <row r="4" spans="1:9" ht="12.75">
      <c r="A4"/>
      <c r="B4" s="23"/>
      <c r="C4" s="23"/>
      <c r="D4" s="23"/>
      <c r="E4" s="23"/>
      <c r="F4" s="23"/>
      <c r="G4" s="23"/>
      <c r="H4" s="23"/>
    </row>
    <row r="5" spans="1:9" ht="12.75">
      <c r="A5"/>
      <c r="B5" s="23"/>
      <c r="C5" s="23"/>
      <c r="D5" s="23"/>
      <c r="E5" s="23"/>
      <c r="F5" s="23"/>
      <c r="G5" s="23"/>
      <c r="H5" s="23"/>
    </row>
    <row r="6" spans="1:9" ht="12.75">
      <c r="A6"/>
      <c r="B6" s="23"/>
      <c r="C6" s="23"/>
      <c r="D6" s="23"/>
      <c r="E6" s="23"/>
      <c r="F6" s="23"/>
      <c r="G6" s="23"/>
      <c r="H6" s="23"/>
    </row>
    <row r="7" spans="1:9" ht="12.75">
      <c r="A7"/>
      <c r="B7" s="23"/>
      <c r="C7" s="23"/>
      <c r="D7" s="23"/>
      <c r="E7" s="23"/>
      <c r="F7" s="23"/>
      <c r="G7" s="23"/>
      <c r="H7" s="23"/>
    </row>
    <row r="8" spans="1:9" ht="12.75">
      <c r="A8"/>
      <c r="B8" s="23"/>
      <c r="C8" s="23"/>
      <c r="D8" s="23"/>
      <c r="E8" s="23"/>
      <c r="F8" s="23"/>
      <c r="G8" s="23"/>
      <c r="H8" s="23"/>
    </row>
    <row r="9" spans="1:9">
      <c r="B9" s="360" t="s">
        <v>210</v>
      </c>
      <c r="C9" s="361"/>
      <c r="D9" s="361"/>
      <c r="E9" s="361"/>
      <c r="F9" s="361"/>
      <c r="G9" s="361"/>
      <c r="H9" s="361"/>
      <c r="I9" s="360"/>
    </row>
    <row r="11" spans="1:9" ht="12.75" customHeight="1">
      <c r="H11" s="795" t="s">
        <v>477</v>
      </c>
      <c r="I11" s="795"/>
    </row>
    <row r="12" spans="1:9" s="7" customFormat="1" ht="27" customHeight="1">
      <c r="D12" s="796" t="s">
        <v>89</v>
      </c>
      <c r="E12" s="796"/>
      <c r="F12" s="796" t="s">
        <v>90</v>
      </c>
      <c r="G12" s="796"/>
      <c r="H12" s="796" t="s">
        <v>91</v>
      </c>
      <c r="I12" s="796"/>
    </row>
    <row r="13" spans="1:9" ht="32.25" customHeight="1">
      <c r="B13" s="26"/>
      <c r="C13" s="39" t="s">
        <v>92</v>
      </c>
      <c r="D13" s="146" t="s">
        <v>93</v>
      </c>
      <c r="E13" s="146" t="s">
        <v>94</v>
      </c>
      <c r="F13" s="146" t="s">
        <v>93</v>
      </c>
      <c r="G13" s="146" t="s">
        <v>94</v>
      </c>
      <c r="H13" s="146" t="s">
        <v>34</v>
      </c>
      <c r="I13" s="146" t="s">
        <v>95</v>
      </c>
    </row>
    <row r="14" spans="1:9">
      <c r="B14" s="29"/>
      <c r="C14" s="220"/>
      <c r="D14" s="473" t="s">
        <v>0</v>
      </c>
      <c r="E14" s="187" t="s">
        <v>1</v>
      </c>
      <c r="F14" s="187" t="s">
        <v>2</v>
      </c>
      <c r="G14" s="187" t="s">
        <v>3</v>
      </c>
      <c r="H14" s="187" t="s">
        <v>4</v>
      </c>
      <c r="I14" s="187" t="s">
        <v>5</v>
      </c>
    </row>
    <row r="15" spans="1:9">
      <c r="B15" s="42">
        <v>1</v>
      </c>
      <c r="C15" s="3" t="s">
        <v>49</v>
      </c>
      <c r="D15" s="137">
        <v>10006179</v>
      </c>
      <c r="E15" s="137">
        <v>173</v>
      </c>
      <c r="F15" s="137">
        <v>10116853</v>
      </c>
      <c r="G15" s="137">
        <v>2574</v>
      </c>
      <c r="H15" s="137">
        <v>253723</v>
      </c>
      <c r="I15" s="733">
        <v>2.5072862327086307E-2</v>
      </c>
    </row>
    <row r="16" spans="1:9">
      <c r="B16" s="42">
        <v>2</v>
      </c>
      <c r="C16" s="3" t="s">
        <v>85</v>
      </c>
      <c r="D16" s="137">
        <v>115702</v>
      </c>
      <c r="E16" s="137">
        <v>44</v>
      </c>
      <c r="F16" s="137">
        <v>115702</v>
      </c>
      <c r="G16" s="137">
        <v>0</v>
      </c>
      <c r="H16" s="137">
        <v>25584</v>
      </c>
      <c r="I16" s="733">
        <v>0.22111977321048901</v>
      </c>
    </row>
    <row r="17" spans="2:9">
      <c r="B17" s="42">
        <v>3</v>
      </c>
      <c r="C17" s="3" t="s">
        <v>54</v>
      </c>
      <c r="D17" s="137">
        <v>1042</v>
      </c>
      <c r="E17" s="137">
        <v>609</v>
      </c>
      <c r="F17" s="137">
        <v>1041</v>
      </c>
      <c r="G17" s="137">
        <v>145</v>
      </c>
      <c r="H17" s="137">
        <v>1186</v>
      </c>
      <c r="I17" s="733">
        <v>1</v>
      </c>
    </row>
    <row r="18" spans="2:9">
      <c r="B18" s="42">
        <v>4</v>
      </c>
      <c r="C18" s="3" t="s">
        <v>55</v>
      </c>
      <c r="D18" s="137">
        <v>115045</v>
      </c>
      <c r="E18" s="137">
        <v>0</v>
      </c>
      <c r="F18" s="137">
        <v>337026</v>
      </c>
      <c r="G18" s="137">
        <v>33533</v>
      </c>
      <c r="H18" s="137">
        <v>0</v>
      </c>
      <c r="I18" s="733">
        <v>0</v>
      </c>
    </row>
    <row r="19" spans="2:9">
      <c r="B19" s="42">
        <v>5</v>
      </c>
      <c r="C19" s="3" t="s">
        <v>56</v>
      </c>
      <c r="D19" s="137">
        <v>0</v>
      </c>
      <c r="E19" s="137">
        <v>0</v>
      </c>
      <c r="F19" s="137">
        <v>0</v>
      </c>
      <c r="G19" s="137">
        <v>0</v>
      </c>
      <c r="H19" s="137">
        <v>0</v>
      </c>
      <c r="I19" s="733">
        <v>0</v>
      </c>
    </row>
    <row r="20" spans="2:9">
      <c r="B20" s="42">
        <v>6</v>
      </c>
      <c r="C20" s="3" t="s">
        <v>50</v>
      </c>
      <c r="D20" s="137">
        <v>1927606</v>
      </c>
      <c r="E20" s="137">
        <v>14996</v>
      </c>
      <c r="F20" s="137">
        <v>1968180</v>
      </c>
      <c r="G20" s="137">
        <v>79346</v>
      </c>
      <c r="H20" s="137">
        <v>881073</v>
      </c>
      <c r="I20" s="733">
        <v>0.43031101924957244</v>
      </c>
    </row>
    <row r="21" spans="2:9">
      <c r="B21" s="42">
        <v>7</v>
      </c>
      <c r="C21" s="3" t="s">
        <v>51</v>
      </c>
      <c r="D21" s="137">
        <v>4776636</v>
      </c>
      <c r="E21" s="137">
        <v>1598113</v>
      </c>
      <c r="F21" s="137">
        <v>4586218</v>
      </c>
      <c r="G21" s="137">
        <v>731456</v>
      </c>
      <c r="H21" s="137">
        <v>4937967</v>
      </c>
      <c r="I21" s="733">
        <v>0.92859528432920102</v>
      </c>
    </row>
    <row r="22" spans="2:9">
      <c r="B22" s="42">
        <v>8</v>
      </c>
      <c r="C22" s="3" t="s">
        <v>52</v>
      </c>
      <c r="D22" s="137">
        <v>7919137</v>
      </c>
      <c r="E22" s="137">
        <v>1128103</v>
      </c>
      <c r="F22" s="137">
        <v>7777438</v>
      </c>
      <c r="G22" s="137">
        <v>440471</v>
      </c>
      <c r="H22" s="137">
        <v>6000252</v>
      </c>
      <c r="I22" s="733">
        <v>0.73014339779133597</v>
      </c>
    </row>
    <row r="23" spans="2:9">
      <c r="B23" s="42">
        <v>9</v>
      </c>
      <c r="C23" s="3" t="s">
        <v>57</v>
      </c>
      <c r="D23" s="137">
        <v>9275760</v>
      </c>
      <c r="E23" s="137">
        <v>1124395</v>
      </c>
      <c r="F23" s="137">
        <v>9192504</v>
      </c>
      <c r="G23" s="137">
        <v>501776</v>
      </c>
      <c r="H23" s="137">
        <v>4825046</v>
      </c>
      <c r="I23" s="733">
        <v>0.49772092409131985</v>
      </c>
    </row>
    <row r="24" spans="2:9">
      <c r="B24" s="42">
        <v>10</v>
      </c>
      <c r="C24" s="3" t="s">
        <v>58</v>
      </c>
      <c r="D24" s="137">
        <v>252210</v>
      </c>
      <c r="E24" s="137">
        <v>1202</v>
      </c>
      <c r="F24" s="137">
        <v>245485</v>
      </c>
      <c r="G24" s="137">
        <v>623</v>
      </c>
      <c r="H24" s="137">
        <v>253984</v>
      </c>
      <c r="I24" s="733">
        <v>1.0320022104116893</v>
      </c>
    </row>
    <row r="25" spans="2:9">
      <c r="B25" s="42">
        <v>11</v>
      </c>
      <c r="C25" s="3" t="s">
        <v>86</v>
      </c>
      <c r="D25" s="137">
        <v>0</v>
      </c>
      <c r="E25" s="137">
        <v>0</v>
      </c>
      <c r="F25" s="137">
        <v>0</v>
      </c>
      <c r="G25" s="137">
        <v>0</v>
      </c>
      <c r="H25" s="137">
        <v>0</v>
      </c>
      <c r="I25" s="733">
        <v>0</v>
      </c>
    </row>
    <row r="26" spans="2:9">
      <c r="B26" s="42">
        <v>12</v>
      </c>
      <c r="C26" s="3" t="s">
        <v>59</v>
      </c>
      <c r="D26" s="137">
        <v>402249</v>
      </c>
      <c r="E26" s="137">
        <v>0</v>
      </c>
      <c r="F26" s="137">
        <v>402249</v>
      </c>
      <c r="G26" s="137">
        <v>0</v>
      </c>
      <c r="H26" s="137">
        <v>80450</v>
      </c>
      <c r="I26" s="733">
        <v>0</v>
      </c>
    </row>
    <row r="27" spans="2:9">
      <c r="B27" s="42">
        <v>13</v>
      </c>
      <c r="C27" s="3" t="s">
        <v>87</v>
      </c>
      <c r="D27" s="137">
        <v>0</v>
      </c>
      <c r="E27" s="137">
        <v>0</v>
      </c>
      <c r="F27" s="137">
        <v>0</v>
      </c>
      <c r="G27" s="137">
        <v>0</v>
      </c>
      <c r="H27" s="137">
        <v>0</v>
      </c>
      <c r="I27" s="733">
        <v>0</v>
      </c>
    </row>
    <row r="28" spans="2:9">
      <c r="B28" s="42">
        <v>14</v>
      </c>
      <c r="C28" s="3" t="s">
        <v>60</v>
      </c>
      <c r="D28" s="137">
        <v>322</v>
      </c>
      <c r="E28" s="137">
        <v>0</v>
      </c>
      <c r="F28" s="137">
        <v>322</v>
      </c>
      <c r="G28" s="137">
        <v>0</v>
      </c>
      <c r="H28" s="137">
        <v>4028</v>
      </c>
      <c r="I28" s="733">
        <v>12.509316770186336</v>
      </c>
    </row>
    <row r="29" spans="2:9">
      <c r="B29" s="42">
        <v>15</v>
      </c>
      <c r="C29" s="3" t="s">
        <v>53</v>
      </c>
      <c r="D29" s="137">
        <v>48546</v>
      </c>
      <c r="E29" s="137">
        <v>0</v>
      </c>
      <c r="F29" s="137">
        <v>48546</v>
      </c>
      <c r="G29" s="137">
        <v>0</v>
      </c>
      <c r="H29" s="137">
        <v>48546</v>
      </c>
      <c r="I29" s="733">
        <v>1</v>
      </c>
    </row>
    <row r="30" spans="2:9">
      <c r="B30" s="42">
        <v>16</v>
      </c>
      <c r="C30" s="3" t="s">
        <v>88</v>
      </c>
      <c r="D30" s="137">
        <v>1172550</v>
      </c>
      <c r="E30" s="137">
        <v>0</v>
      </c>
      <c r="F30" s="137">
        <v>1221420</v>
      </c>
      <c r="G30" s="137">
        <v>46985</v>
      </c>
      <c r="H30" s="137">
        <v>732039</v>
      </c>
      <c r="I30" s="733">
        <v>0.57713348654412433</v>
      </c>
    </row>
    <row r="31" spans="2:9">
      <c r="B31" s="42">
        <v>17</v>
      </c>
      <c r="C31" s="21" t="s">
        <v>11</v>
      </c>
      <c r="D31" s="138">
        <v>36012984</v>
      </c>
      <c r="E31" s="138">
        <v>3867635</v>
      </c>
      <c r="F31" s="138">
        <v>36012984</v>
      </c>
      <c r="G31" s="138">
        <v>1836909</v>
      </c>
      <c r="H31" s="138">
        <v>18043878</v>
      </c>
      <c r="I31" s="1">
        <v>0.47672203459069223</v>
      </c>
    </row>
  </sheetData>
  <customSheetViews>
    <customSheetView guid="{5DDDA852-2807-4645-BC75-EBD4EF3323A7}" topLeftCell="B1">
      <selection activeCell="F24" sqref="F24"/>
      <pageMargins left="0.7" right="0.7" top="0.75" bottom="0.75" header="0.3" footer="0.3"/>
      <pageSetup paperSize="9" orientation="portrait" r:id="rId1"/>
    </customSheetView>
    <customSheetView guid="{DB462ED3-28DC-47D7-98F7-CED01F66E2C7}" topLeftCell="A39">
      <selection sqref="A1:XFD1"/>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9">
      <selection sqref="A1:XFD1"/>
      <pageMargins left="0.7" right="0.7" top="0.75" bottom="0.75" header="0.3" footer="0.3"/>
      <pageSetup paperSize="9" orientation="portrait" r:id="rId4"/>
    </customSheetView>
    <customSheetView guid="{3FCB7B24-049F-4685-83CB-5231093E0117}" topLeftCell="A54">
      <selection activeCell="C74" sqref="C74"/>
      <pageMargins left="0.7" right="0.7" top="0.75" bottom="0.75" header="0.3" footer="0.3"/>
      <pageSetup paperSize="9" orientation="portrait" r:id="rId5"/>
    </customSheetView>
    <customSheetView guid="{F277ACEF-9FF8-431F-8537-DE60B790AA4F}">
      <selection activeCell="A12" sqref="A12"/>
      <pageMargins left="0.7" right="0.7" top="0.75" bottom="0.75" header="0.3" footer="0.3"/>
    </customSheetView>
    <customSheetView guid="{08462586-B7E0-434D-B6F4-B2B21EAA5D46}">
      <selection sqref="A1:H1"/>
      <pageMargins left="0.7" right="0.7" top="0.75" bottom="0.75" header="0.3" footer="0.3"/>
      <pageSetup paperSize="9" orientation="portrait" r:id="rId6"/>
    </customSheetView>
    <customSheetView guid="{59094C18-3CB5-482F-AA6A-9C313A318EBB}">
      <selection activeCell="J58" sqref="J58"/>
      <pageMargins left="0.7" right="0.7" top="0.75" bottom="0.75" header="0.3" footer="0.3"/>
      <pageSetup paperSize="9" orientation="portrait" r:id="rId7"/>
    </customSheetView>
    <customSheetView guid="{FD092655-EBEC-4730-9895-1567D9B70D5F}" topLeftCell="A33">
      <selection activeCell="F70" sqref="F70"/>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8"/>
    </customSheetView>
    <customSheetView guid="{70E7FFDC-983F-46F7-B68F-0BE0A8C942E0}" topLeftCell="A37">
      <selection activeCell="I55" sqref="I55"/>
      <pageMargins left="0.7" right="0.7" top="0.75" bottom="0.75" header="0.3" footer="0.3"/>
    </customSheetView>
    <customSheetView guid="{F536E858-E5B2-4B36-88FC-BE776803F921}" topLeftCell="A33">
      <selection activeCell="F70" sqref="F70"/>
      <pageMargins left="0.7" right="0.7" top="0.75" bottom="0.75" header="0.3" footer="0.3"/>
    </customSheetView>
    <customSheetView guid="{0780CBEB-AF66-401E-9AFD-5F77700585BC}" topLeftCell="A7">
      <selection activeCell="A12" sqref="A12"/>
      <pageMargins left="0.7" right="0.7" top="0.75" bottom="0.75" header="0.3" footer="0.3"/>
    </customSheetView>
    <customSheetView guid="{F0048D33-26BA-4893-8BCC-88CEF82FEBB6}" topLeftCell="D12">
      <selection activeCell="R31" sqref="R31"/>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9"/>
    </customSheetView>
    <customSheetView guid="{FB7DEBE1-1047-4BE4-82FD-4BCA0CA8DD58}" topLeftCell="A13">
      <selection activeCell="C16" sqref="C16"/>
      <pageMargins left="0.7" right="0.7" top="0.75" bottom="0.75" header="0.3" footer="0.3"/>
    </customSheetView>
    <customSheetView guid="{B3153F5C-CAD5-4C41-96F3-3BC56052414C}" topLeftCell="A16">
      <selection activeCell="B41" sqref="B41"/>
      <pageMargins left="0.7" right="0.7" top="0.75" bottom="0.75" header="0.3" footer="0.3"/>
    </customSheetView>
    <customSheetView guid="{A7B3A108-9CF6-4687-9321-110D304B17B9}" topLeftCell="A33">
      <selection activeCell="F70" sqref="F70"/>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10"/>
    </customSheetView>
    <customSheetView guid="{7CCD1884-1631-4809-8751-AE0939C32419}">
      <selection activeCell="J58" sqref="J58"/>
      <pageMargins left="0.7" right="0.7" top="0.75" bottom="0.75" header="0.3" footer="0.3"/>
    </customSheetView>
    <customSheetView guid="{3AD1D9CC-D162-4119-AFCC-0AF9105FB248}">
      <selection activeCell="H9" sqref="H9"/>
      <pageMargins left="0.7" right="0.7" top="0.75" bottom="0.75" header="0.3" footer="0.3"/>
    </customSheetView>
    <customSheetView guid="{931AA63B-6827-4BF4-8E25-ED232A88A09C}" topLeftCell="A33">
      <selection activeCell="F70" sqref="F70"/>
      <pageMargins left="0.7" right="0.7" top="0.75" bottom="0.75" header="0.3" footer="0.3"/>
    </customSheetView>
    <customSheetView guid="{CA1DE4BE-C006-4405-B064-304EE6CCACF1}">
      <selection sqref="A1:H1"/>
      <pageMargins left="0.7" right="0.7" top="0.75" bottom="0.75" header="0.3" footer="0.3"/>
      <pageSetup paperSize="9" orientation="portrait" r:id="rId11"/>
    </customSheetView>
    <customSheetView guid="{D3393B8E-C3CB-4E3A-976E-E4CD065299F0}" topLeftCell="A10">
      <selection activeCell="M30" sqref="M30"/>
      <pageMargins left="0.7" right="0.7" top="0.75" bottom="0.75" header="0.3" footer="0.3"/>
    </customSheetView>
    <customSheetView guid="{21329C76-F86B-400D-B8F5-F75B383E5B14}">
      <selection sqref="A1:H1"/>
      <pageMargins left="0.7" right="0.7" top="0.75" bottom="0.75" header="0.3" footer="0.3"/>
      <pageSetup paperSize="9" orientation="portrait" r:id="rId12"/>
    </customSheetView>
    <customSheetView guid="{CFC92B1C-D4F2-414F-8F12-92F529035B08}">
      <selection activeCell="H9" sqref="H9"/>
      <pageMargins left="0.7" right="0.7" top="0.75" bottom="0.75" header="0.3" footer="0.3"/>
      <pageSetup paperSize="9" orientation="portrait" r:id="rId13"/>
    </customSheetView>
    <customSheetView guid="{697182B0-1BEF-4A85-93A0-596802852AF2}" topLeftCell="A39">
      <selection sqref="A1:XFD1"/>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topLeftCell="A37">
      <selection activeCell="J67" sqref="J67"/>
      <pageMargins left="0.7" right="0.7" top="0.75" bottom="0.75" header="0.3" footer="0.3"/>
      <pageSetup paperSize="9" orientation="portrait" r:id="rId17"/>
    </customSheetView>
    <customSheetView guid="{EB80C77D-AF78-41A9-A5FE-A7459DA92422}" topLeftCell="B1">
      <selection activeCell="N55" sqref="N55"/>
      <pageMargins left="0.7" right="0.7" top="0.75" bottom="0.75" header="0.3" footer="0.3"/>
      <pageSetup paperSize="9" orientation="portrait" r:id="rId18"/>
    </customSheetView>
  </customSheetViews>
  <mergeCells count="4">
    <mergeCell ref="D12:E12"/>
    <mergeCell ref="F12:G12"/>
    <mergeCell ref="H12:I12"/>
    <mergeCell ref="H11:I11"/>
  </mergeCells>
  <pageMargins left="0.7" right="0.7" top="0.75" bottom="0.75" header="0.3" footer="0.3"/>
  <pageSetup paperSize="9" orientation="portrait" r:id="rId1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H23"/>
  <sheetViews>
    <sheetView showGridLines="0" workbookViewId="0">
      <selection activeCell="F3" sqref="F3"/>
    </sheetView>
  </sheetViews>
  <sheetFormatPr defaultColWidth="9.140625" defaultRowHeight="12"/>
  <cols>
    <col min="1" max="1" width="5.85546875" style="2" customWidth="1"/>
    <col min="2" max="2" width="5" style="2" customWidth="1"/>
    <col min="3" max="3" width="29.85546875" style="2" bestFit="1" customWidth="1"/>
    <col min="4" max="5" width="15.140625" style="2" bestFit="1" customWidth="1"/>
    <col min="6" max="6" width="19.140625" style="2" customWidth="1"/>
    <col min="7" max="7" width="18.42578125" style="2" customWidth="1"/>
    <col min="8" max="8" width="17.140625" style="2" customWidth="1"/>
    <col min="9" max="16384" width="9.140625" style="2"/>
  </cols>
  <sheetData>
    <row r="1" spans="1:8" ht="12.75">
      <c r="A1" s="457" t="str">
        <f>HYPERLINK("#INDEX!A2","към началната страница")</f>
        <v>към началната страница</v>
      </c>
      <c r="B1" s="724"/>
      <c r="C1" s="724"/>
    </row>
    <row r="2" spans="1:8" ht="12.75">
      <c r="A2"/>
    </row>
    <row r="3" spans="1:8" ht="12.75">
      <c r="A3"/>
    </row>
    <row r="4" spans="1:8" ht="12.75">
      <c r="A4"/>
    </row>
    <row r="5" spans="1:8" ht="12.75">
      <c r="A5"/>
    </row>
    <row r="6" spans="1:8" ht="12.75">
      <c r="A6"/>
    </row>
    <row r="7" spans="1:8" ht="12.75">
      <c r="A7"/>
    </row>
    <row r="8" spans="1:8" ht="12.75">
      <c r="A8"/>
    </row>
    <row r="9" spans="1:8">
      <c r="B9" s="360" t="s">
        <v>1609</v>
      </c>
      <c r="C9" s="361"/>
      <c r="D9" s="361"/>
      <c r="E9" s="361"/>
      <c r="F9" s="361"/>
      <c r="G9" s="361"/>
      <c r="H9" s="361"/>
    </row>
    <row r="10" spans="1:8">
      <c r="B10" s="8"/>
    </row>
    <row r="11" spans="1:8" ht="12.75" customHeight="1">
      <c r="G11" s="810" t="s">
        <v>131</v>
      </c>
      <c r="H11" s="810"/>
    </row>
    <row r="12" spans="1:8" ht="16.5" customHeight="1">
      <c r="D12" s="789" t="s">
        <v>1491</v>
      </c>
      <c r="E12" s="807" t="s">
        <v>1492</v>
      </c>
      <c r="F12" s="808"/>
      <c r="G12" s="808"/>
      <c r="H12" s="809"/>
    </row>
    <row r="13" spans="1:8" ht="30" customHeight="1">
      <c r="D13" s="806"/>
      <c r="E13" s="487"/>
      <c r="F13" s="789" t="s">
        <v>1493</v>
      </c>
      <c r="G13" s="807" t="s">
        <v>1489</v>
      </c>
      <c r="H13" s="809"/>
    </row>
    <row r="14" spans="1:8" ht="38.25" customHeight="1">
      <c r="D14" s="790"/>
      <c r="E14" s="488"/>
      <c r="F14" s="790"/>
      <c r="G14" s="488"/>
      <c r="H14" s="145" t="s">
        <v>1490</v>
      </c>
    </row>
    <row r="15" spans="1:8" ht="14.25" customHeight="1">
      <c r="B15" s="26"/>
      <c r="C15" s="26"/>
      <c r="D15" s="382" t="s">
        <v>0</v>
      </c>
      <c r="E15" s="382" t="s">
        <v>1</v>
      </c>
      <c r="F15" s="382" t="s">
        <v>2</v>
      </c>
      <c r="G15" s="382" t="s">
        <v>3</v>
      </c>
      <c r="H15" s="382" t="s">
        <v>4</v>
      </c>
    </row>
    <row r="16" spans="1:8">
      <c r="B16" s="42">
        <v>1</v>
      </c>
      <c r="C16" s="3" t="s">
        <v>81</v>
      </c>
      <c r="D16" s="137">
        <v>7872791</v>
      </c>
      <c r="E16" s="137">
        <v>16187332</v>
      </c>
      <c r="F16" s="137">
        <v>15653558</v>
      </c>
      <c r="G16" s="137">
        <v>533774</v>
      </c>
      <c r="H16" s="137">
        <v>0</v>
      </c>
    </row>
    <row r="17" spans="2:8">
      <c r="B17" s="42">
        <v>2</v>
      </c>
      <c r="C17" s="3" t="s">
        <v>955</v>
      </c>
      <c r="D17" s="137">
        <v>5688716</v>
      </c>
      <c r="E17" s="137">
        <v>0</v>
      </c>
      <c r="F17" s="137">
        <v>0</v>
      </c>
      <c r="G17" s="137">
        <v>0</v>
      </c>
      <c r="H17" s="137">
        <v>0</v>
      </c>
    </row>
    <row r="18" spans="2:8">
      <c r="B18" s="18">
        <v>3</v>
      </c>
      <c r="C18" s="21" t="s">
        <v>11</v>
      </c>
      <c r="D18" s="138">
        <v>13561507</v>
      </c>
      <c r="E18" s="138">
        <v>16187332</v>
      </c>
      <c r="F18" s="138">
        <v>15653558</v>
      </c>
      <c r="G18" s="138">
        <v>533774</v>
      </c>
      <c r="H18" s="138">
        <v>0</v>
      </c>
    </row>
    <row r="19" spans="2:8">
      <c r="B19" s="42">
        <v>4</v>
      </c>
      <c r="C19" s="3" t="s">
        <v>625</v>
      </c>
      <c r="D19" s="137">
        <v>77458</v>
      </c>
      <c r="E19" s="137">
        <v>145696</v>
      </c>
      <c r="F19" s="137">
        <v>134976</v>
      </c>
      <c r="G19" s="137">
        <v>10720</v>
      </c>
      <c r="H19" s="137">
        <v>0</v>
      </c>
    </row>
    <row r="20" spans="2:8" ht="15">
      <c r="B20" s="199" t="s">
        <v>182</v>
      </c>
      <c r="C20" s="3" t="s">
        <v>626</v>
      </c>
      <c r="D20" s="137">
        <v>77458</v>
      </c>
      <c r="E20" s="137">
        <v>145696</v>
      </c>
      <c r="F20" s="200"/>
      <c r="G20" s="200"/>
      <c r="H20" s="200"/>
    </row>
    <row r="21" spans="2:8">
      <c r="D21" s="147"/>
    </row>
    <row r="22" spans="2:8">
      <c r="D22" s="384">
        <v>0</v>
      </c>
      <c r="E22" s="43"/>
    </row>
    <row r="23" spans="2:8">
      <c r="D23" s="384">
        <v>0</v>
      </c>
    </row>
  </sheetData>
  <customSheetViews>
    <customSheetView guid="{5DDDA852-2807-4645-BC75-EBD4EF3323A7}" topLeftCell="A4">
      <selection activeCell="J26" sqref="J26"/>
      <pageMargins left="0.7" right="0.7" top="0.75" bottom="0.75" header="0.3" footer="0.3"/>
      <pageSetup paperSize="9" orientation="portrait" r:id="rId1"/>
    </customSheetView>
    <customSheetView guid="{DB462ED3-28DC-47D7-98F7-CED01F66E2C7}" topLeftCell="A31">
      <selection activeCell="D46" sqref="D46"/>
      <pageMargins left="0.7" right="0.7" top="0.75" bottom="0.75" header="0.3" footer="0.3"/>
      <pageSetup paperSize="9" orientation="portrait" r:id="rId2"/>
    </customSheetView>
    <customSheetView guid="{BE68C6EB-1B64-4B3E-8DDC-CA26F318E610}">
      <selection activeCell="D12" sqref="D12"/>
      <pageMargins left="0.7" right="0.7" top="0.75" bottom="0.75" header="0.3" footer="0.3"/>
      <pageSetup paperSize="9" orientation="portrait" r:id="rId3"/>
    </customSheetView>
    <customSheetView guid="{5AF40965-2356-4A48-B6FA-CB814CA4D7B2}" topLeftCell="A18">
      <selection activeCell="I37" sqref="I37"/>
      <pageMargins left="0.7" right="0.7" top="0.75" bottom="0.75" header="0.3" footer="0.3"/>
      <pageSetup paperSize="9" orientation="portrait" r:id="rId4"/>
    </customSheetView>
    <customSheetView guid="{3FCB7B24-049F-4685-83CB-5231093E0117}" topLeftCell="A20">
      <selection activeCell="D4" sqref="D4"/>
      <pageMargins left="0.7" right="0.7" top="0.75" bottom="0.75" header="0.3" footer="0.3"/>
      <pageSetup paperSize="9" orientation="portrait" r:id="rId5"/>
    </customSheetView>
    <customSheetView guid="{F277ACEF-9FF8-431F-8537-DE60B790AA4F}">
      <selection activeCell="H17" sqref="H17"/>
      <pageMargins left="0.7" right="0.7" top="0.75" bottom="0.75" header="0.3" footer="0.3"/>
    </customSheetView>
    <customSheetView guid="{08462586-B7E0-434D-B6F4-B2B21EAA5D46}" topLeftCell="D1">
      <selection activeCell="P19" sqref="P19"/>
      <pageMargins left="0.7" right="0.7" top="0.75" bottom="0.75" header="0.3" footer="0.3"/>
      <pageSetup paperSize="9" orientation="portrait" r:id="rId6"/>
    </customSheetView>
    <customSheetView guid="{59094C18-3CB5-482F-AA6A-9C313A318EBB}">
      <selection activeCell="J26" sqref="J26"/>
      <pageMargins left="0.7" right="0.7" top="0.75" bottom="0.75" header="0.3" footer="0.3"/>
      <pageSetup paperSize="9" orientation="portrait" r:id="rId7"/>
    </customSheetView>
    <customSheetView guid="{FD092655-EBEC-4730-9895-1567D9B70D5F}">
      <selection activeCell="H38" sqref="H38"/>
      <pageMargins left="0.7" right="0.7" top="0.75" bottom="0.75" header="0.3" footer="0.3"/>
      <pageSetup paperSize="9" orientation="portrait" r:id="rId8"/>
    </customSheetView>
    <customSheetView guid="{7CA1DEE6-746E-4947-9BED-24AAED6E8B57}" topLeftCell="F5">
      <selection activeCell="J37" sqref="J37"/>
      <pageMargins left="0.7" right="0.7" top="0.75" bottom="0.75" header="0.3" footer="0.3"/>
      <pageSetup paperSize="9" orientation="portrait" r:id="rId9"/>
    </customSheetView>
    <customSheetView guid="{70E7FFDC-983F-46F7-B68F-0BE0A8C942E0}" topLeftCell="A13">
      <selection activeCell="H37" sqref="H37"/>
      <pageMargins left="0.7" right="0.7" top="0.75" bottom="0.75" header="0.3" footer="0.3"/>
      <pageSetup paperSize="9" orientation="portrait" r:id="rId10"/>
    </customSheetView>
    <customSheetView guid="{F536E858-E5B2-4B36-88FC-BE776803F921}" topLeftCell="A14">
      <selection activeCell="C29" sqref="C29"/>
      <pageMargins left="0.7" right="0.7" top="0.75" bottom="0.75" header="0.3" footer="0.3"/>
      <pageSetup paperSize="9" orientation="portrait" r:id="rId11"/>
    </customSheetView>
    <customSheetView guid="{0780CBEB-AF66-401E-9AFD-5F77700585BC}">
      <selection activeCell="H17" sqref="H17"/>
      <pageMargins left="0.7" right="0.7" top="0.75" bottom="0.75" header="0.3" footer="0.3"/>
    </customSheetView>
    <customSheetView guid="{F0048D33-26BA-4893-8BCC-88CEF82FEBB6}">
      <selection activeCell="K38" sqref="K38"/>
      <pageMargins left="0.7" right="0.7" top="0.75" bottom="0.75" header="0.3" footer="0.3"/>
      <pageSetup paperSize="9" orientation="portrait" r:id="rId12"/>
    </customSheetView>
    <customSheetView guid="{8A1326BD-F0AB-414F-9F91-C2BB94CC9C17}">
      <selection activeCell="A26" sqref="A26:G31"/>
      <pageMargins left="0.7" right="0.7" top="0.75" bottom="0.75" header="0.3" footer="0.3"/>
    </customSheetView>
    <customSheetView guid="{FB7DEBE1-1047-4BE4-82FD-4BCA0CA8DD58}" topLeftCell="A7">
      <selection activeCell="C16" sqref="C16"/>
      <pageMargins left="0.7" right="0.7" top="0.75" bottom="0.75" header="0.3" footer="0.3"/>
    </customSheetView>
    <customSheetView guid="{B3153F5C-CAD5-4C41-96F3-3BC56052414C}" topLeftCell="A7">
      <selection activeCell="C16" sqref="C16"/>
      <pageMargins left="0.7" right="0.7" top="0.75" bottom="0.75" header="0.3" footer="0.3"/>
    </customSheetView>
    <customSheetView guid="{A7B3A108-9CF6-4687-9321-110D304B17B9}" topLeftCell="A8">
      <selection activeCell="D36" sqref="D36"/>
      <pageMargins left="0.7" right="0.7" top="0.75" bottom="0.75" header="0.3" footer="0.3"/>
      <pageSetup paperSize="9" orientation="portrait" r:id="rId13"/>
    </customSheetView>
    <customSheetView guid="{D2C72E70-F766-4D56-9E10-3C91A63BB7F3}">
      <selection activeCell="J26" sqref="J26"/>
      <pageMargins left="0.7" right="0.7" top="0.75" bottom="0.75" header="0.3" footer="0.3"/>
      <pageSetup paperSize="9" orientation="portrait" r:id="rId14"/>
    </customSheetView>
    <customSheetView guid="{7CCD1884-1631-4809-8751-AE0939C32419}">
      <selection activeCell="J26" sqref="J26"/>
      <pageMargins left="0.7" right="0.7" top="0.75" bottom="0.75" header="0.3" footer="0.3"/>
    </customSheetView>
    <customSheetView guid="{3AD1D9CC-D162-4119-AFCC-0AF9105FB248}">
      <selection activeCell="C11" sqref="C11"/>
      <pageMargins left="0.7" right="0.7" top="0.75" bottom="0.75" header="0.3" footer="0.3"/>
    </customSheetView>
    <customSheetView guid="{931AA63B-6827-4BF4-8E25-ED232A88A09C}">
      <selection activeCell="H38" sqref="H38"/>
      <pageMargins left="0.7" right="0.7" top="0.75" bottom="0.75" header="0.3" footer="0.3"/>
      <pageSetup paperSize="9" orientation="portrait" r:id="rId15"/>
    </customSheetView>
    <customSheetView guid="{CA1DE4BE-C006-4405-B064-304EE6CCACF1}" topLeftCell="D1">
      <selection activeCell="P19" sqref="P19"/>
      <pageMargins left="0.7" right="0.7" top="0.75" bottom="0.75" header="0.3" footer="0.3"/>
      <pageSetup paperSize="9" orientation="portrait" r:id="rId16"/>
    </customSheetView>
    <customSheetView guid="{D3393B8E-C3CB-4E3A-976E-E4CD065299F0}">
      <selection activeCell="K14" sqref="K14:Q19"/>
      <pageMargins left="0.7" right="0.7" top="0.75" bottom="0.75" header="0.3" footer="0.3"/>
    </customSheetView>
    <customSheetView guid="{21329C76-F86B-400D-B8F5-F75B383E5B14}" topLeftCell="D1">
      <selection activeCell="P19" sqref="P19"/>
      <pageMargins left="0.7" right="0.7" top="0.75" bottom="0.75" header="0.3" footer="0.3"/>
      <pageSetup paperSize="9" orientation="portrait" r:id="rId17"/>
    </customSheetView>
    <customSheetView guid="{CFC92B1C-D4F2-414F-8F12-92F529035B08}" topLeftCell="A20">
      <selection activeCell="C27" sqref="C27"/>
      <pageMargins left="0.7" right="0.7" top="0.75" bottom="0.75" header="0.3" footer="0.3"/>
      <pageSetup paperSize="9" orientation="portrait" r:id="rId18"/>
    </customSheetView>
    <customSheetView guid="{697182B0-1BEF-4A85-93A0-596802852AF2}" topLeftCell="A18">
      <selection activeCell="I37" sqref="I37"/>
      <pageMargins left="0.7" right="0.7" top="0.75" bottom="0.75" header="0.3" footer="0.3"/>
      <pageSetup paperSize="9" orientation="portrait" r:id="rId19"/>
    </customSheetView>
    <customSheetView guid="{D37F8A47-E42F-4741-BE8D-5D961F7BB394}">
      <selection activeCell="D12" sqref="D12"/>
      <pageMargins left="0.7" right="0.7" top="0.75" bottom="0.75" header="0.3" footer="0.3"/>
      <pageSetup paperSize="9" orientation="portrait" r:id="rId20"/>
    </customSheetView>
    <customSheetView guid="{C83D4249-7B44-432A-B7FB-A6ACA6880240}">
      <selection activeCell="D12" sqref="D12"/>
      <pageMargins left="0.7" right="0.7" top="0.75" bottom="0.75" header="0.3" footer="0.3"/>
      <pageSetup paperSize="9" orientation="portrait" r:id="rId21"/>
    </customSheetView>
    <customSheetView guid="{51337751-BEAF-43F3-8CC9-400B99E751E8}" topLeftCell="A13">
      <selection activeCell="I28" sqref="I28"/>
      <pageMargins left="0.7" right="0.7" top="0.75" bottom="0.75" header="0.3" footer="0.3"/>
      <pageSetup paperSize="9" orientation="portrait" r:id="rId22"/>
    </customSheetView>
    <customSheetView guid="{EB80C77D-AF78-41A9-A5FE-A7459DA92422}" topLeftCell="A4">
      <selection activeCell="N55" sqref="N55"/>
      <pageMargins left="0.7" right="0.7" top="0.75" bottom="0.75" header="0.3" footer="0.3"/>
      <pageSetup paperSize="9" orientation="portrait" r:id="rId23"/>
    </customSheetView>
  </customSheetViews>
  <mergeCells count="5">
    <mergeCell ref="D12:D14"/>
    <mergeCell ref="E12:H12"/>
    <mergeCell ref="F13:F14"/>
    <mergeCell ref="G13:H13"/>
    <mergeCell ref="G11:H11"/>
  </mergeCells>
  <pageMargins left="0.7" right="0.7" top="0.75" bottom="0.75" header="0.3" footer="0.3"/>
  <pageSetup paperSize="9" orientation="portrait"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24"/>
  <sheetViews>
    <sheetView showGridLines="0" workbookViewId="0">
      <selection activeCell="D4" sqref="D4"/>
    </sheetView>
  </sheetViews>
  <sheetFormatPr defaultColWidth="9.140625" defaultRowHeight="12"/>
  <cols>
    <col min="1" max="1" width="5.85546875" style="2" customWidth="1"/>
    <col min="2" max="2" width="4.140625" style="2" customWidth="1"/>
    <col min="3" max="3" width="60.5703125" style="2" customWidth="1"/>
    <col min="4" max="4" width="21" style="2" customWidth="1"/>
    <col min="5" max="16384" width="9.140625" style="2"/>
  </cols>
  <sheetData>
    <row r="1" spans="1:4" ht="12.75">
      <c r="A1" s="453" t="str">
        <f>HYPERLINK("#INDEX!A2","към началната страница")</f>
        <v>към началната страница</v>
      </c>
      <c r="B1" s="734"/>
      <c r="C1" s="734"/>
    </row>
    <row r="2" spans="1:4" ht="12.75">
      <c r="A2"/>
      <c r="B2"/>
      <c r="C2"/>
    </row>
    <row r="3" spans="1:4" ht="12.75">
      <c r="A3"/>
      <c r="B3"/>
      <c r="C3"/>
    </row>
    <row r="4" spans="1:4" ht="12.75">
      <c r="A4"/>
      <c r="B4"/>
      <c r="C4"/>
    </row>
    <row r="5" spans="1:4" ht="12.75">
      <c r="A5"/>
      <c r="B5"/>
      <c r="C5"/>
    </row>
    <row r="6" spans="1:4" ht="12.75">
      <c r="A6"/>
      <c r="B6"/>
      <c r="C6"/>
    </row>
    <row r="7" spans="1:4" ht="12.75">
      <c r="A7"/>
      <c r="B7"/>
      <c r="C7"/>
    </row>
    <row r="8" spans="1:4" ht="12.75">
      <c r="A8"/>
      <c r="B8"/>
      <c r="C8"/>
    </row>
    <row r="9" spans="1:4" ht="13.5" customHeight="1">
      <c r="B9" s="380" t="s">
        <v>217</v>
      </c>
      <c r="C9" s="381"/>
      <c r="D9" s="381"/>
    </row>
    <row r="11" spans="1:4" ht="12.75" customHeight="1">
      <c r="D11" s="54" t="s">
        <v>131</v>
      </c>
    </row>
    <row r="12" spans="1:4" ht="42.75" customHeight="1">
      <c r="B12" s="12"/>
      <c r="C12" s="12"/>
      <c r="D12" s="145" t="s">
        <v>608</v>
      </c>
    </row>
    <row r="13" spans="1:4" ht="15.75" customHeight="1">
      <c r="B13" s="12"/>
      <c r="C13" s="12"/>
      <c r="D13" s="34" t="s">
        <v>0</v>
      </c>
    </row>
    <row r="14" spans="1:4">
      <c r="B14" s="14"/>
      <c r="C14" s="13" t="s">
        <v>106</v>
      </c>
      <c r="D14" s="139">
        <v>14363</v>
      </c>
    </row>
    <row r="15" spans="1:4">
      <c r="B15" s="14" t="s">
        <v>14</v>
      </c>
      <c r="C15" s="31" t="s">
        <v>107</v>
      </c>
      <c r="D15" s="140">
        <v>14363</v>
      </c>
    </row>
    <row r="16" spans="1:4">
      <c r="B16" s="14" t="s">
        <v>15</v>
      </c>
      <c r="C16" s="31" t="s">
        <v>108</v>
      </c>
      <c r="D16" s="137">
        <v>0</v>
      </c>
    </row>
    <row r="17" spans="2:4">
      <c r="B17" s="14" t="s">
        <v>16</v>
      </c>
      <c r="C17" s="31" t="s">
        <v>109</v>
      </c>
      <c r="D17" s="137">
        <v>0</v>
      </c>
    </row>
    <row r="18" spans="2:4">
      <c r="B18" s="14" t="s">
        <v>17</v>
      </c>
      <c r="C18" s="31" t="s">
        <v>110</v>
      </c>
      <c r="D18" s="137">
        <v>0</v>
      </c>
    </row>
    <row r="19" spans="2:4">
      <c r="B19" s="14"/>
      <c r="C19" s="13" t="s">
        <v>111</v>
      </c>
      <c r="D19" s="139"/>
    </row>
    <row r="20" spans="2:4">
      <c r="B20" s="14" t="s">
        <v>18</v>
      </c>
      <c r="C20" s="31" t="s">
        <v>112</v>
      </c>
      <c r="D20" s="137">
        <v>0</v>
      </c>
    </row>
    <row r="21" spans="2:4">
      <c r="B21" s="14" t="s">
        <v>19</v>
      </c>
      <c r="C21" s="31" t="s">
        <v>627</v>
      </c>
      <c r="D21" s="137">
        <v>0</v>
      </c>
    </row>
    <row r="22" spans="2:4">
      <c r="B22" s="14" t="s">
        <v>20</v>
      </c>
      <c r="C22" s="31" t="s">
        <v>113</v>
      </c>
      <c r="D22" s="137">
        <v>0</v>
      </c>
    </row>
    <row r="23" spans="2:4">
      <c r="B23" s="14" t="s">
        <v>21</v>
      </c>
      <c r="C23" s="13" t="s">
        <v>114</v>
      </c>
      <c r="D23" s="137">
        <v>0</v>
      </c>
    </row>
    <row r="24" spans="2:4" s="11" customFormat="1">
      <c r="B24" s="22" t="s">
        <v>22</v>
      </c>
      <c r="C24" s="40" t="s">
        <v>11</v>
      </c>
      <c r="D24" s="138">
        <v>14363</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22">
      <selection activeCell="C57" sqref="C57"/>
      <pageMargins left="0.7" right="0.7" top="0.75" bottom="0.75" header="0.3" footer="0.3"/>
      <pageSetup paperSize="9" orientation="portrait" r:id="rId2"/>
    </customSheetView>
    <customSheetView guid="{BE68C6EB-1B64-4B3E-8DDC-CA26F318E610}" topLeftCell="A39">
      <selection activeCell="D4" sqref="D4"/>
      <pageMargins left="0.7" right="0.7" top="0.75" bottom="0.75" header="0.3" footer="0.3"/>
      <pageSetup paperSize="9" orientation="portrait" r:id="rId3"/>
    </customSheetView>
    <customSheetView guid="{5AF40965-2356-4A48-B6FA-CB814CA4D7B2}" topLeftCell="A22">
      <selection activeCell="C57" sqref="C57"/>
      <pageMargins left="0.7" right="0.7" top="0.75" bottom="0.75" header="0.3" footer="0.3"/>
      <pageSetup paperSize="9" orientation="portrait" r:id="rId4"/>
    </customSheetView>
    <customSheetView guid="{3FCB7B24-049F-4685-83CB-5231093E0117}" topLeftCell="A21">
      <selection activeCell="D4" sqref="D4"/>
      <pageMargins left="0.7" right="0.7" top="0.75" bottom="0.75" header="0.3" footer="0.3"/>
      <pageSetup paperSize="9" orientation="portrait" r:id="rId5"/>
    </customSheetView>
    <customSheetView guid="{F277ACEF-9FF8-431F-8537-DE60B790AA4F}">
      <selection activeCell="F53" sqref="F53"/>
      <pageMargins left="0.7" right="0.7" top="0.75" bottom="0.75" header="0.3" footer="0.3"/>
      <pageSetup paperSize="9" orientation="portrait" r:id="rId6"/>
    </customSheetView>
    <customSheetView guid="{08462586-B7E0-434D-B6F4-B2B21EAA5D46}">
      <selection activeCell="C18" sqref="C18"/>
      <pageMargins left="0.7" right="0.7" top="0.75" bottom="0.75" header="0.3" footer="0.3"/>
      <pageSetup paperSize="9" orientation="portrait" r:id="rId7"/>
    </customSheetView>
    <customSheetView guid="{59094C18-3CB5-482F-AA6A-9C313A318EBB}">
      <selection activeCell="K44" sqref="K44"/>
      <pageMargins left="0.7" right="0.7" top="0.75" bottom="0.75" header="0.3" footer="0.3"/>
      <pageSetup paperSize="9" orientation="portrait" r:id="rId8"/>
    </customSheetView>
    <customSheetView guid="{FD092655-EBEC-4730-9895-1567D9B70D5F}" topLeftCell="A13">
      <selection activeCell="K44" sqref="K44"/>
      <pageMargins left="0.7" right="0.7" top="0.75" bottom="0.75" header="0.3" footer="0.3"/>
    </customSheetView>
    <customSheetView guid="{7CA1DEE6-746E-4947-9BED-24AAED6E8B57}" topLeftCell="A13">
      <selection activeCell="H52" sqref="H52"/>
      <pageMargins left="0.7" right="0.7" top="0.75" bottom="0.75" header="0.3" footer="0.3"/>
      <pageSetup paperSize="9" orientation="portrait" r:id="rId9"/>
    </customSheetView>
    <customSheetView guid="{70E7FFDC-983F-46F7-B68F-0BE0A8C942E0}" topLeftCell="A31">
      <selection activeCell="C51" sqref="C51"/>
      <pageMargins left="0.7" right="0.7" top="0.75" bottom="0.75" header="0.3" footer="0.3"/>
      <pageSetup paperSize="9" orientation="portrait" r:id="rId10"/>
    </customSheetView>
    <customSheetView guid="{F536E858-E5B2-4B36-88FC-BE776803F921}" topLeftCell="A13">
      <selection activeCell="K44" sqref="K44"/>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11"/>
    </customSheetView>
    <customSheetView guid="{F0048D33-26BA-4893-8BCC-88CEF82FEBB6}">
      <selection activeCell="H15" sqref="H15:K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B7DEBE1-1047-4BE4-82FD-4BCA0CA8DD58}" topLeftCell="A16">
      <selection activeCell="B27" sqref="B27"/>
      <pageMargins left="0.7" right="0.7" top="0.75" bottom="0.75" header="0.3" footer="0.3"/>
    </customSheetView>
    <customSheetView guid="{B3153F5C-CAD5-4C41-96F3-3BC56052414C}" topLeftCell="A7">
      <selection activeCell="B52" sqref="B52"/>
      <pageMargins left="0.7" right="0.7" top="0.75" bottom="0.75" header="0.3" footer="0.3"/>
      <pageSetup paperSize="9" orientation="portrait" r:id="rId12"/>
    </customSheetView>
    <customSheetView guid="{A7B3A108-9CF6-4687-9321-110D304B17B9}" topLeftCell="A13">
      <selection activeCell="K44" sqref="K44"/>
      <pageMargins left="0.7" right="0.7" top="0.75" bottom="0.75" header="0.3" footer="0.3"/>
    </customSheetView>
    <customSheetView guid="{D2C72E70-F766-4D56-9E10-3C91A63BB7F3}">
      <selection activeCell="B32" sqref="B32"/>
      <pageMargins left="0.7" right="0.7" top="0.75" bottom="0.75" header="0.3" footer="0.3"/>
      <pageSetup paperSize="9" orientation="portrait" r:id="rId13"/>
    </customSheetView>
    <customSheetView guid="{7CCD1884-1631-4809-8751-AE0939C32419}">
      <selection activeCell="C4" sqref="C4"/>
      <pageMargins left="0.7" right="0.7" top="0.75" bottom="0.75" header="0.3" footer="0.3"/>
      <pageSetup paperSize="9" orientation="portrait" r:id="rId14"/>
    </customSheetView>
    <customSheetView guid="{3AD1D9CC-D162-4119-AFCC-0AF9105FB248}">
      <selection activeCell="D66" sqref="D66"/>
      <pageMargins left="0.7" right="0.7" top="0.75" bottom="0.75" header="0.3" footer="0.3"/>
      <pageSetup paperSize="9" orientation="portrait" r:id="rId15"/>
    </customSheetView>
    <customSheetView guid="{931AA63B-6827-4BF4-8E25-ED232A88A09C}" topLeftCell="A13">
      <selection activeCell="K44" sqref="K44"/>
      <pageMargins left="0.7" right="0.7" top="0.75" bottom="0.75" header="0.3" footer="0.3"/>
    </customSheetView>
    <customSheetView guid="{CA1DE4BE-C006-4405-B064-304EE6CCACF1}">
      <selection activeCell="C18" sqref="C18"/>
      <pageMargins left="0.7" right="0.7" top="0.75" bottom="0.75" header="0.3" footer="0.3"/>
      <pageSetup paperSize="9" orientation="portrait" r:id="rId16"/>
    </customSheetView>
    <customSheetView guid="{D3393B8E-C3CB-4E3A-976E-E4CD065299F0}" topLeftCell="A10">
      <selection activeCell="H15" sqref="H15:K27"/>
      <pageMargins left="0.7" right="0.7" top="0.75" bottom="0.75" header="0.3" footer="0.3"/>
      <pageSetup paperSize="9" orientation="portrait" r:id="rId17"/>
    </customSheetView>
    <customSheetView guid="{21329C76-F86B-400D-B8F5-F75B383E5B14}">
      <selection activeCell="C18" sqref="C18"/>
      <pageMargins left="0.7" right="0.7" top="0.75" bottom="0.75" header="0.3" footer="0.3"/>
      <pageSetup paperSize="9" orientation="portrait" r:id="rId18"/>
    </customSheetView>
    <customSheetView guid="{CFC92B1C-D4F2-414F-8F12-92F529035B08}" topLeftCell="A13">
      <selection activeCell="D66" sqref="D66"/>
      <pageMargins left="0.7" right="0.7" top="0.75" bottom="0.75" header="0.3" footer="0.3"/>
      <pageSetup paperSize="9" orientation="portrait" r:id="rId19"/>
    </customSheetView>
    <customSheetView guid="{697182B0-1BEF-4A85-93A0-596802852AF2}" topLeftCell="A22">
      <selection activeCell="C57" sqref="C57"/>
      <pageMargins left="0.7" right="0.7" top="0.75" bottom="0.75" header="0.3" footer="0.3"/>
      <pageSetup paperSize="9" orientation="portrait" r:id="rId20"/>
    </customSheetView>
    <customSheetView guid="{D37F8A47-E42F-4741-BE8D-5D961F7BB394}" topLeftCell="A39">
      <selection activeCell="D4" sqref="D4"/>
      <pageMargins left="0.7" right="0.7" top="0.75" bottom="0.75" header="0.3" footer="0.3"/>
      <pageSetup paperSize="9" orientation="portrait" r:id="rId21"/>
    </customSheetView>
    <customSheetView guid="{C83D4249-7B44-432A-B7FB-A6ACA6880240}" topLeftCell="A39">
      <selection activeCell="D4" sqref="D4"/>
      <pageMargins left="0.7" right="0.7" top="0.75" bottom="0.75" header="0.3" footer="0.3"/>
      <pageSetup paperSize="9" orientation="portrait" r:id="rId22"/>
    </customSheetView>
    <customSheetView guid="{51337751-BEAF-43F3-8CC9-400B99E751E8}" topLeftCell="A19">
      <selection activeCell="D51" sqref="D51"/>
      <pageMargins left="0.7" right="0.7" top="0.75" bottom="0.75" header="0.3" footer="0.3"/>
      <pageSetup paperSize="9" orientation="portrait" r:id="rId23"/>
    </customSheetView>
    <customSheetView guid="{EB80C77D-AF78-41A9-A5FE-A7459DA92422}">
      <selection activeCell="N55" sqref="N55"/>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F45"/>
  <sheetViews>
    <sheetView showGridLines="0" topLeftCell="A12" workbookViewId="0">
      <selection activeCell="C1" sqref="C1"/>
    </sheetView>
  </sheetViews>
  <sheetFormatPr defaultColWidth="9.140625" defaultRowHeight="12.75"/>
  <cols>
    <col min="1" max="1" width="5.85546875" style="72" customWidth="1"/>
    <col min="2" max="2" width="24.5703125" style="72" customWidth="1"/>
    <col min="3" max="3" width="14.42578125" customWidth="1"/>
    <col min="4" max="4" width="13.5703125" style="72" customWidth="1"/>
    <col min="5" max="5" width="10.85546875" style="72" customWidth="1"/>
    <col min="6" max="6" width="11.85546875" style="72" customWidth="1"/>
    <col min="7" max="16384" width="9.140625" style="72"/>
  </cols>
  <sheetData>
    <row r="1" spans="1:6">
      <c r="A1" s="462" t="str">
        <f>HYPERLINK("#INDEX!A2","към началната страница")</f>
        <v>към началната страница</v>
      </c>
      <c r="B1" s="735"/>
      <c r="C1" s="72"/>
    </row>
    <row r="2" spans="1:6">
      <c r="A2"/>
      <c r="B2"/>
      <c r="C2" s="72"/>
    </row>
    <row r="3" spans="1:6">
      <c r="A3"/>
      <c r="B3"/>
      <c r="C3" s="72"/>
    </row>
    <row r="4" spans="1:6">
      <c r="A4"/>
      <c r="B4"/>
      <c r="C4" s="72"/>
    </row>
    <row r="5" spans="1:6">
      <c r="A5"/>
      <c r="B5"/>
      <c r="C5" s="72"/>
    </row>
    <row r="6" spans="1:6">
      <c r="A6"/>
      <c r="B6"/>
      <c r="C6" s="72"/>
    </row>
    <row r="7" spans="1:6">
      <c r="A7"/>
      <c r="B7"/>
      <c r="C7" s="72"/>
    </row>
    <row r="8" spans="1:6">
      <c r="A8"/>
      <c r="B8"/>
      <c r="C8" s="72"/>
    </row>
    <row r="9" spans="1:6" ht="12">
      <c r="B9" s="373" t="s">
        <v>1844</v>
      </c>
      <c r="C9" s="374"/>
      <c r="D9" s="374"/>
      <c r="E9" s="374"/>
      <c r="F9" s="374"/>
    </row>
    <row r="10" spans="1:6" s="92" customFormat="1" ht="12.75" customHeight="1">
      <c r="B10" s="91"/>
      <c r="C10" s="72"/>
      <c r="D10" s="72"/>
      <c r="E10" s="72"/>
      <c r="F10" s="72"/>
    </row>
    <row r="11" spans="1:6" ht="12.75" customHeight="1">
      <c r="B11" s="92"/>
      <c r="C11" s="92"/>
      <c r="D11" s="92"/>
      <c r="E11" s="92"/>
      <c r="F11" s="113" t="s">
        <v>131</v>
      </c>
    </row>
    <row r="12" spans="1:6" ht="24" customHeight="1">
      <c r="B12" s="812" t="s">
        <v>454</v>
      </c>
      <c r="C12" s="813" t="s">
        <v>455</v>
      </c>
      <c r="D12" s="814"/>
      <c r="E12" s="815" t="s">
        <v>456</v>
      </c>
      <c r="F12" s="815" t="s">
        <v>457</v>
      </c>
    </row>
    <row r="13" spans="1:6" ht="20.25" customHeight="1">
      <c r="B13" s="812"/>
      <c r="C13" s="115" t="s">
        <v>458</v>
      </c>
      <c r="D13" s="115" t="s">
        <v>459</v>
      </c>
      <c r="E13" s="815"/>
      <c r="F13" s="815"/>
    </row>
    <row r="14" spans="1:6" s="90" customFormat="1" ht="12">
      <c r="B14" s="440"/>
      <c r="C14" s="530" t="s">
        <v>0</v>
      </c>
      <c r="D14" s="530" t="s">
        <v>1</v>
      </c>
      <c r="E14" s="531" t="s">
        <v>2</v>
      </c>
      <c r="F14" s="531" t="s">
        <v>3</v>
      </c>
    </row>
    <row r="15" spans="1:6" ht="12">
      <c r="B15" s="117" t="s">
        <v>460</v>
      </c>
      <c r="C15" s="138">
        <v>55677478</v>
      </c>
      <c r="D15" s="138">
        <v>55680468</v>
      </c>
      <c r="E15" s="138">
        <v>-2990</v>
      </c>
      <c r="F15" s="138">
        <v>0</v>
      </c>
    </row>
    <row r="16" spans="1:6" ht="12">
      <c r="B16" s="116" t="s">
        <v>461</v>
      </c>
      <c r="C16" s="140">
        <v>53144547</v>
      </c>
      <c r="D16" s="140">
        <v>53155465</v>
      </c>
      <c r="E16" s="140">
        <v>-10918</v>
      </c>
      <c r="F16" s="138">
        <v>0</v>
      </c>
    </row>
    <row r="17" spans="2:6" ht="21" customHeight="1">
      <c r="B17" s="116" t="s">
        <v>462</v>
      </c>
      <c r="C17" s="140">
        <v>2518057</v>
      </c>
      <c r="D17" s="140">
        <v>2510134</v>
      </c>
      <c r="E17" s="140">
        <v>7923</v>
      </c>
      <c r="F17" s="138">
        <v>0</v>
      </c>
    </row>
    <row r="18" spans="2:6" ht="12">
      <c r="B18" s="116" t="s">
        <v>1488</v>
      </c>
      <c r="C18" s="140">
        <v>14874</v>
      </c>
      <c r="D18" s="140">
        <v>14869</v>
      </c>
      <c r="E18" s="140">
        <v>5</v>
      </c>
      <c r="F18" s="138">
        <v>0</v>
      </c>
    </row>
    <row r="19" spans="2:6" ht="12">
      <c r="B19" s="114" t="s">
        <v>463</v>
      </c>
      <c r="C19" s="140"/>
      <c r="D19" s="140"/>
      <c r="E19" s="140"/>
      <c r="F19" s="141"/>
    </row>
    <row r="20" spans="2:6" ht="12">
      <c r="B20" s="202" t="s">
        <v>647</v>
      </c>
      <c r="C20" s="140">
        <v>15466603</v>
      </c>
      <c r="D20" s="140">
        <v>15385688</v>
      </c>
      <c r="E20" s="140">
        <v>80915</v>
      </c>
      <c r="F20" s="141"/>
    </row>
    <row r="21" spans="2:6" ht="12">
      <c r="B21" s="202" t="s">
        <v>646</v>
      </c>
      <c r="C21" s="140">
        <v>37677944</v>
      </c>
      <c r="D21" s="140">
        <v>37769777</v>
      </c>
      <c r="E21" s="140">
        <v>-91833</v>
      </c>
      <c r="F21" s="141"/>
    </row>
    <row r="22" spans="2:6" ht="12">
      <c r="B22" s="202" t="s">
        <v>628</v>
      </c>
      <c r="C22" s="140">
        <v>233</v>
      </c>
      <c r="D22" s="140">
        <v>145</v>
      </c>
      <c r="E22" s="140">
        <v>88</v>
      </c>
      <c r="F22" s="141"/>
    </row>
    <row r="23" spans="2:6" ht="12">
      <c r="B23" s="202" t="s">
        <v>629</v>
      </c>
      <c r="C23" s="140">
        <v>2210</v>
      </c>
      <c r="D23" s="140">
        <v>2153</v>
      </c>
      <c r="E23" s="140">
        <v>57</v>
      </c>
      <c r="F23" s="141"/>
    </row>
    <row r="24" spans="2:6" ht="12">
      <c r="B24" s="202" t="s">
        <v>632</v>
      </c>
      <c r="C24" s="140">
        <v>192</v>
      </c>
      <c r="D24" s="140">
        <v>182</v>
      </c>
      <c r="E24" s="140">
        <v>10</v>
      </c>
      <c r="F24" s="141"/>
    </row>
    <row r="25" spans="2:6" ht="12">
      <c r="B25" s="202" t="s">
        <v>630</v>
      </c>
      <c r="C25" s="140">
        <v>89106</v>
      </c>
      <c r="D25" s="140">
        <v>88664</v>
      </c>
      <c r="E25" s="140">
        <v>442</v>
      </c>
      <c r="F25" s="141"/>
    </row>
    <row r="26" spans="2:6" ht="12">
      <c r="B26" s="202" t="s">
        <v>633</v>
      </c>
      <c r="C26" s="140">
        <v>303</v>
      </c>
      <c r="D26" s="140">
        <v>251</v>
      </c>
      <c r="E26" s="140">
        <v>52</v>
      </c>
      <c r="F26" s="141"/>
    </row>
    <row r="27" spans="2:6" ht="12">
      <c r="B27" s="202" t="s">
        <v>634</v>
      </c>
      <c r="C27" s="140">
        <v>158496</v>
      </c>
      <c r="D27" s="140">
        <v>158461</v>
      </c>
      <c r="E27" s="140">
        <v>35</v>
      </c>
      <c r="F27" s="141"/>
    </row>
    <row r="28" spans="2:6" ht="12">
      <c r="B28" s="202" t="s">
        <v>636</v>
      </c>
      <c r="C28" s="140">
        <v>188699</v>
      </c>
      <c r="D28" s="140">
        <v>182581</v>
      </c>
      <c r="E28" s="140">
        <v>6118</v>
      </c>
      <c r="F28" s="141"/>
    </row>
    <row r="29" spans="2:6" ht="12">
      <c r="B29" s="202" t="s">
        <v>637</v>
      </c>
      <c r="C29" s="140">
        <v>4297</v>
      </c>
      <c r="D29" s="140">
        <v>4316</v>
      </c>
      <c r="E29" s="140">
        <v>-19</v>
      </c>
      <c r="F29" s="141"/>
    </row>
    <row r="30" spans="2:6" ht="12">
      <c r="B30" s="202" t="s">
        <v>638</v>
      </c>
      <c r="C30" s="140">
        <v>339</v>
      </c>
      <c r="D30" s="140">
        <v>146</v>
      </c>
      <c r="E30" s="140">
        <v>193</v>
      </c>
      <c r="F30" s="141"/>
    </row>
    <row r="31" spans="2:6" ht="12">
      <c r="B31" s="202" t="s">
        <v>639</v>
      </c>
      <c r="C31" s="140">
        <v>340</v>
      </c>
      <c r="D31" s="140">
        <v>390</v>
      </c>
      <c r="E31" s="140">
        <v>-50</v>
      </c>
      <c r="F31" s="141"/>
    </row>
    <row r="32" spans="2:6" ht="12">
      <c r="B32" s="202" t="s">
        <v>640</v>
      </c>
      <c r="C32" s="140">
        <v>51248</v>
      </c>
      <c r="D32" s="140">
        <v>51221</v>
      </c>
      <c r="E32" s="140">
        <v>27</v>
      </c>
      <c r="F32" s="141"/>
    </row>
    <row r="33" spans="2:6" ht="12">
      <c r="B33" s="202" t="s">
        <v>641</v>
      </c>
      <c r="C33" s="140">
        <v>489</v>
      </c>
      <c r="D33" s="140">
        <v>478</v>
      </c>
      <c r="E33" s="140">
        <v>11</v>
      </c>
      <c r="F33" s="141"/>
    </row>
    <row r="34" spans="2:6" ht="12">
      <c r="B34" s="202" t="s">
        <v>642</v>
      </c>
      <c r="C34" s="140">
        <v>189</v>
      </c>
      <c r="D34" s="140">
        <v>173</v>
      </c>
      <c r="E34" s="140">
        <v>16</v>
      </c>
      <c r="F34" s="141"/>
    </row>
    <row r="35" spans="2:6" ht="12">
      <c r="B35" s="202" t="s">
        <v>643</v>
      </c>
      <c r="C35" s="140">
        <v>296</v>
      </c>
      <c r="D35" s="140">
        <v>352</v>
      </c>
      <c r="E35" s="140">
        <v>-56</v>
      </c>
      <c r="F35" s="141"/>
    </row>
    <row r="36" spans="2:6" ht="12">
      <c r="B36" s="202" t="s">
        <v>644</v>
      </c>
      <c r="C36" s="140">
        <v>8919</v>
      </c>
      <c r="D36" s="140">
        <v>8943</v>
      </c>
      <c r="E36" s="140">
        <v>-24</v>
      </c>
      <c r="F36" s="141"/>
    </row>
    <row r="37" spans="2:6" ht="12">
      <c r="B37" s="202" t="s">
        <v>645</v>
      </c>
      <c r="C37" s="140">
        <v>2012620</v>
      </c>
      <c r="D37" s="140">
        <v>2011585</v>
      </c>
      <c r="E37" s="140">
        <v>1035</v>
      </c>
      <c r="F37" s="141"/>
    </row>
    <row r="38" spans="2:6" ht="12">
      <c r="B38" s="202" t="s">
        <v>631</v>
      </c>
      <c r="C38" s="140">
        <v>81</v>
      </c>
      <c r="D38" s="140">
        <v>93</v>
      </c>
      <c r="E38" s="190">
        <v>-12</v>
      </c>
      <c r="F38" s="141"/>
    </row>
    <row r="39" spans="2:6" ht="12">
      <c r="B39" s="202" t="s">
        <v>1487</v>
      </c>
      <c r="C39" s="140">
        <v>14874</v>
      </c>
      <c r="D39" s="140">
        <v>14869</v>
      </c>
      <c r="E39" s="190">
        <v>5</v>
      </c>
      <c r="F39" s="141"/>
    </row>
    <row r="40" spans="2:6" ht="12">
      <c r="B40" s="202" t="s">
        <v>635</v>
      </c>
      <c r="C40" s="140">
        <v>0</v>
      </c>
      <c r="D40" s="140">
        <v>0</v>
      </c>
      <c r="E40" s="190">
        <v>0</v>
      </c>
      <c r="F40" s="141"/>
    </row>
    <row r="41" spans="2:6" ht="12">
      <c r="C41" s="72"/>
    </row>
    <row r="42" spans="2:6" ht="12">
      <c r="B42" s="811" t="s">
        <v>464</v>
      </c>
      <c r="C42" s="811"/>
      <c r="D42" s="811"/>
      <c r="E42" s="811"/>
      <c r="F42" s="811"/>
    </row>
    <row r="43" spans="2:6" ht="12">
      <c r="B43" s="811" t="s">
        <v>465</v>
      </c>
      <c r="C43" s="811"/>
      <c r="D43" s="811"/>
      <c r="E43" s="811"/>
      <c r="F43" s="811"/>
    </row>
    <row r="45" spans="2:6" ht="12">
      <c r="C45" s="72"/>
    </row>
  </sheetData>
  <customSheetViews>
    <customSheetView guid="{5DDDA852-2807-4645-BC75-EBD4EF3323A7}">
      <selection activeCell="H5" sqref="H5"/>
      <pageMargins left="0.75" right="0.75" top="1" bottom="1" header="0.5" footer="0.5"/>
      <pageSetup paperSize="9" orientation="portrait" r:id="rId1"/>
      <headerFooter alignWithMargins="0"/>
    </customSheetView>
    <customSheetView guid="{DB462ED3-28DC-47D7-98F7-CED01F66E2C7}">
      <selection activeCell="H95" sqref="H95"/>
      <pageMargins left="0.75" right="0.75" top="1" bottom="1" header="0.5" footer="0.5"/>
      <pageSetup paperSize="9" orientation="portrait" r:id="rId2"/>
      <headerFooter alignWithMargins="0"/>
    </customSheetView>
    <customSheetView guid="{BE68C6EB-1B64-4B3E-8DDC-CA26F318E610}" topLeftCell="A72">
      <selection activeCell="D4" sqref="D4"/>
      <pageMargins left="0.75" right="0.75" top="1" bottom="1" header="0.5" footer="0.5"/>
      <pageSetup paperSize="9" orientation="portrait" r:id="rId3"/>
      <headerFooter alignWithMargins="0"/>
    </customSheetView>
    <customSheetView guid="{5AF40965-2356-4A48-B6FA-CB814CA4D7B2}">
      <selection activeCell="H95" sqref="H95"/>
      <pageMargins left="0.75" right="0.75" top="1" bottom="1" header="0.5" footer="0.5"/>
      <pageSetup paperSize="9" orientation="portrait" r:id="rId4"/>
      <headerFooter alignWithMargins="0"/>
    </customSheetView>
    <customSheetView guid="{3FCB7B24-049F-4685-83CB-5231093E0117}">
      <selection activeCell="G31" sqref="G31"/>
      <pageMargins left="0.75" right="0.75" top="1" bottom="1" header="0.5" footer="0.5"/>
      <pageSetup paperSize="9" orientation="portrait" r:id="rId5"/>
      <headerFooter alignWithMargins="0"/>
    </customSheetView>
    <customSheetView guid="{F277ACEF-9FF8-431F-8537-DE60B790AA4F}">
      <selection activeCell="H35" sqref="H35"/>
      <pageMargins left="0.75" right="0.75" top="1" bottom="1" header="0.5" footer="0.5"/>
      <pageSetup paperSize="9" orientation="portrait" r:id="rId6"/>
      <headerFooter alignWithMargins="0"/>
    </customSheetView>
    <customSheetView guid="{08462586-B7E0-434D-B6F4-B2B21EAA5D46}">
      <selection activeCell="C57" sqref="C57"/>
      <pageMargins left="0.75" right="0.75" top="1" bottom="1" header="0.5" footer="0.5"/>
      <pageSetup paperSize="9" orientation="portrait" r:id="rId7"/>
      <headerFooter alignWithMargins="0"/>
    </customSheetView>
    <customSheetView guid="{59094C18-3CB5-482F-AA6A-9C313A318EBB}">
      <selection activeCell="C57" sqref="C57"/>
      <pageMargins left="0.75" right="0.75" top="1" bottom="1" header="0.5" footer="0.5"/>
      <pageSetup paperSize="9" orientation="portrait" r:id="rId8"/>
      <headerFooter alignWithMargins="0"/>
    </customSheetView>
    <customSheetView guid="{FD092655-EBEC-4730-9895-1567D9B70D5F}" topLeftCell="A13">
      <selection activeCell="A62" sqref="A62"/>
      <pageMargins left="0.75" right="0.75" top="1" bottom="1" header="0.5" footer="0.5"/>
      <pageSetup paperSize="9" orientation="portrait" r:id="rId9"/>
      <headerFooter alignWithMargins="0"/>
    </customSheetView>
    <customSheetView guid="{7CA1DEE6-746E-4947-9BED-24AAED6E8B57}">
      <selection activeCell="A2" sqref="A2"/>
      <pageMargins left="0.75" right="0.75" top="1" bottom="1" header="0.5" footer="0.5"/>
      <pageSetup paperSize="9" orientation="portrait" r:id="rId10"/>
      <headerFooter alignWithMargins="0"/>
    </customSheetView>
    <customSheetView guid="{70E7FFDC-983F-46F7-B68F-0BE0A8C942E0}" topLeftCell="A43">
      <selection activeCell="F50" sqref="F50"/>
      <pageMargins left="0.75" right="0.75" top="1" bottom="1" header="0.5" footer="0.5"/>
      <pageSetup paperSize="9" orientation="portrait" r:id="rId11"/>
      <headerFooter alignWithMargins="0"/>
    </customSheetView>
    <customSheetView guid="{F536E858-E5B2-4B36-88FC-BE776803F921}" topLeftCell="A13">
      <selection activeCell="A62" sqref="A62"/>
      <pageMargins left="0.75" right="0.75" top="1" bottom="1" header="0.5" footer="0.5"/>
      <pageSetup paperSize="9" orientation="portrait" r:id="rId12"/>
      <headerFooter alignWithMargins="0"/>
    </customSheetView>
    <customSheetView guid="{0780CBEB-AF66-401E-9AFD-5F77700585BC}">
      <selection activeCell="H35" sqref="H35"/>
      <pageMargins left="0.75" right="0.75" top="1" bottom="1" header="0.5" footer="0.5"/>
      <pageSetup paperSize="9" orientation="portrait" r:id="rId13"/>
      <headerFooter alignWithMargins="0"/>
    </customSheetView>
    <customSheetView guid="{F0048D33-26BA-4893-8BCC-88CEF82FEBB6}" topLeftCell="A19">
      <selection activeCell="H7" sqref="H7:L27"/>
      <pageMargins left="0.75" right="0.75" top="1" bottom="1" header="0.5" footer="0.5"/>
      <pageSetup paperSize="9" orientation="portrait" r:id="rId14"/>
      <headerFooter alignWithMargins="0"/>
    </customSheetView>
    <customSheetView guid="{8A1326BD-F0AB-414F-9F91-C2BB94CC9C17}" topLeftCell="A30">
      <selection activeCell="A42" sqref="A42:E62"/>
      <pageMargins left="0.75" right="0.75" top="1" bottom="1" header="0.5" footer="0.5"/>
      <pageSetup paperSize="9" orientation="portrait" r:id="rId15"/>
      <headerFooter alignWithMargins="0"/>
    </customSheetView>
    <customSheetView guid="{FB7DEBE1-1047-4BE4-82FD-4BCA0CA8DD58}" topLeftCell="A10">
      <selection activeCell="A8" sqref="A8:A9"/>
      <pageMargins left="0.75" right="0.75" top="1" bottom="1" header="0.5" footer="0.5"/>
      <pageSetup paperSize="9" orientation="portrait" r:id="rId16"/>
      <headerFooter alignWithMargins="0"/>
    </customSheetView>
    <customSheetView guid="{B3153F5C-CAD5-4C41-96F3-3BC56052414C}" topLeftCell="A10">
      <selection activeCell="A8" sqref="A8:A9"/>
      <pageMargins left="0.75" right="0.75" top="1" bottom="1" header="0.5" footer="0.5"/>
      <pageSetup paperSize="9" orientation="portrait" r:id="rId17"/>
      <headerFooter alignWithMargins="0"/>
    </customSheetView>
    <customSheetView guid="{A7B3A108-9CF6-4687-9321-110D304B17B9}" topLeftCell="A13">
      <selection activeCell="A62" sqref="A62"/>
      <pageMargins left="0.75" right="0.75" top="1" bottom="1" header="0.5" footer="0.5"/>
      <pageSetup paperSize="9" orientation="portrait" r:id="rId18"/>
      <headerFooter alignWithMargins="0"/>
    </customSheetView>
    <customSheetView guid="{D2C72E70-F766-4D56-9E10-3C91A63BB7F3}">
      <selection activeCell="B10" sqref="B10"/>
      <pageMargins left="0.75" right="0.75" top="1" bottom="1" header="0.5" footer="0.5"/>
      <pageSetup paperSize="9" orientation="portrait" r:id="rId19"/>
      <headerFooter alignWithMargins="0"/>
    </customSheetView>
    <customSheetView guid="{7CCD1884-1631-4809-8751-AE0939C32419}">
      <selection activeCell="C57" sqref="C57"/>
      <pageMargins left="0.75" right="0.75" top="1" bottom="1" header="0.5" footer="0.5"/>
      <pageSetup paperSize="9" orientation="portrait" r:id="rId20"/>
      <headerFooter alignWithMargins="0"/>
    </customSheetView>
    <customSheetView guid="{3AD1D9CC-D162-4119-AFCC-0AF9105FB248}">
      <selection activeCell="G28" sqref="G28"/>
      <pageMargins left="0.75" right="0.75" top="1" bottom="1" header="0.5" footer="0.5"/>
      <pageSetup paperSize="9" orientation="portrait" r:id="rId21"/>
      <headerFooter alignWithMargins="0"/>
    </customSheetView>
    <customSheetView guid="{931AA63B-6827-4BF4-8E25-ED232A88A09C}" topLeftCell="A13">
      <selection activeCell="A62" sqref="A62"/>
      <pageMargins left="0.75" right="0.75" top="1" bottom="1" header="0.5" footer="0.5"/>
      <pageSetup paperSize="9" orientation="portrait" r:id="rId22"/>
      <headerFooter alignWithMargins="0"/>
    </customSheetView>
    <customSheetView guid="{CA1DE4BE-C006-4405-B064-304EE6CCACF1}">
      <selection activeCell="C57" sqref="C57"/>
      <pageMargins left="0.75" right="0.75" top="1" bottom="1" header="0.5" footer="0.5"/>
      <pageSetup paperSize="9" orientation="portrait" r:id="rId23"/>
      <headerFooter alignWithMargins="0"/>
    </customSheetView>
    <customSheetView guid="{D3393B8E-C3CB-4E3A-976E-E4CD065299F0}" topLeftCell="A19">
      <selection activeCell="H7" sqref="H7:L29"/>
      <pageMargins left="0.75" right="0.75" top="1" bottom="1" header="0.5" footer="0.5"/>
      <pageSetup paperSize="9" orientation="portrait" r:id="rId24"/>
      <headerFooter alignWithMargins="0"/>
    </customSheetView>
    <customSheetView guid="{21329C76-F86B-400D-B8F5-F75B383E5B14}">
      <selection activeCell="C57" sqref="C57"/>
      <pageMargins left="0.75" right="0.75" top="1" bottom="1" header="0.5" footer="0.5"/>
      <pageSetup paperSize="9" orientation="portrait" r:id="rId25"/>
      <headerFooter alignWithMargins="0"/>
    </customSheetView>
    <customSheetView guid="{CFC92B1C-D4F2-414F-8F12-92F529035B08}">
      <selection activeCell="G28" sqref="G28"/>
      <pageMargins left="0.75" right="0.75" top="1" bottom="1" header="0.5" footer="0.5"/>
      <pageSetup paperSize="9" orientation="portrait" r:id="rId26"/>
      <headerFooter alignWithMargins="0"/>
    </customSheetView>
    <customSheetView guid="{697182B0-1BEF-4A85-93A0-596802852AF2}">
      <selection activeCell="H95" sqref="H95"/>
      <pageMargins left="0.75" right="0.75" top="1" bottom="1" header="0.5" footer="0.5"/>
      <pageSetup paperSize="9" orientation="portrait" r:id="rId27"/>
      <headerFooter alignWithMargins="0"/>
    </customSheetView>
    <customSheetView guid="{D37F8A47-E42F-4741-BE8D-5D961F7BB394}" topLeftCell="A72">
      <selection activeCell="D4" sqref="D4"/>
      <pageMargins left="0.75" right="0.75" top="1" bottom="1" header="0.5" footer="0.5"/>
      <pageSetup paperSize="9" orientation="portrait" r:id="rId28"/>
      <headerFooter alignWithMargins="0"/>
    </customSheetView>
    <customSheetView guid="{C83D4249-7B44-432A-B7FB-A6ACA6880240}" topLeftCell="A72">
      <selection activeCell="D4" sqref="D4"/>
      <pageMargins left="0.75" right="0.75" top="1" bottom="1" header="0.5" footer="0.5"/>
      <pageSetup paperSize="9" orientation="portrait" r:id="rId29"/>
      <headerFooter alignWithMargins="0"/>
    </customSheetView>
    <customSheetView guid="{51337751-BEAF-43F3-8CC9-400B99E751E8}" topLeftCell="A4">
      <selection activeCell="O14" sqref="O14"/>
      <pageMargins left="0.75" right="0.75" top="1" bottom="1" header="0.5" footer="0.5"/>
      <pageSetup paperSize="9" orientation="portrait" r:id="rId30"/>
      <headerFooter alignWithMargins="0"/>
    </customSheetView>
    <customSheetView guid="{EB80C77D-AF78-41A9-A5FE-A7459DA92422}">
      <selection activeCell="N55" sqref="N55"/>
      <pageMargins left="0.75" right="0.75" top="1" bottom="1" header="0.5" footer="0.5"/>
      <pageSetup paperSize="9" orientation="portrait" r:id="rId31"/>
      <headerFooter alignWithMargins="0"/>
    </customSheetView>
  </customSheetViews>
  <mergeCells count="6">
    <mergeCell ref="B43:F43"/>
    <mergeCell ref="B12:B13"/>
    <mergeCell ref="C12:D12"/>
    <mergeCell ref="E12:E13"/>
    <mergeCell ref="F12:F13"/>
    <mergeCell ref="B42:F42"/>
  </mergeCells>
  <pageMargins left="0.75" right="0.75" top="1" bottom="1" header="0.5" footer="0.5"/>
  <pageSetup paperSize="9" orientation="portrait" r:id="rId3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H19"/>
  <sheetViews>
    <sheetView showGridLines="0" workbookViewId="0">
      <selection activeCell="I7" sqref="I7"/>
    </sheetView>
  </sheetViews>
  <sheetFormatPr defaultColWidth="9.140625" defaultRowHeight="12"/>
  <cols>
    <col min="1" max="1" width="5.85546875" style="72" customWidth="1"/>
    <col min="2" max="2" width="3.42578125" style="72" customWidth="1"/>
    <col min="3" max="3" width="50.5703125" style="72" customWidth="1"/>
    <col min="4" max="4" width="9.42578125" style="72" customWidth="1"/>
    <col min="5" max="5" width="10.42578125" style="72" customWidth="1"/>
    <col min="6" max="6" width="9.85546875" style="72" customWidth="1"/>
    <col min="7" max="7" width="9.42578125" style="72" customWidth="1"/>
    <col min="8" max="8" width="10.5703125" style="72" customWidth="1"/>
    <col min="9" max="16384" width="9.140625" style="72"/>
  </cols>
  <sheetData>
    <row r="1" spans="1:8" ht="12.75">
      <c r="A1" s="462" t="str">
        <f>HYPERLINK("#INDEX!A2","към началната страница")</f>
        <v>към началната страница</v>
      </c>
      <c r="B1" s="736"/>
      <c r="C1" s="736"/>
    </row>
    <row r="2" spans="1:8" ht="12.75">
      <c r="A2"/>
    </row>
    <row r="3" spans="1:8" ht="12.75">
      <c r="A3"/>
    </row>
    <row r="4" spans="1:8" ht="12.75">
      <c r="A4"/>
    </row>
    <row r="5" spans="1:8" ht="12.75">
      <c r="A5"/>
    </row>
    <row r="6" spans="1:8" ht="12.75">
      <c r="A6"/>
    </row>
    <row r="7" spans="1:8" ht="12.75">
      <c r="A7"/>
    </row>
    <row r="8" spans="1:8" ht="12.75">
      <c r="A8"/>
    </row>
    <row r="9" spans="1:8">
      <c r="B9" s="373" t="s">
        <v>1610</v>
      </c>
      <c r="C9" s="373"/>
      <c r="D9" s="374"/>
      <c r="E9" s="374"/>
      <c r="F9" s="374"/>
      <c r="G9" s="374"/>
      <c r="H9" s="374"/>
    </row>
    <row r="11" spans="1:8" s="92" customFormat="1" ht="12.75" customHeight="1">
      <c r="B11" s="72"/>
      <c r="C11" s="72"/>
      <c r="D11" s="72"/>
      <c r="E11" s="72"/>
      <c r="F11" s="72"/>
      <c r="G11" s="821" t="s">
        <v>131</v>
      </c>
      <c r="H11" s="821"/>
    </row>
    <row r="12" spans="1:8" s="90" customFormat="1">
      <c r="B12" s="92"/>
      <c r="D12" s="816" t="s">
        <v>975</v>
      </c>
      <c r="E12" s="817"/>
      <c r="F12" s="818"/>
      <c r="G12" s="819" t="s">
        <v>48</v>
      </c>
      <c r="H12" s="819" t="s">
        <v>976</v>
      </c>
    </row>
    <row r="13" spans="1:8" ht="24" customHeight="1">
      <c r="B13" s="90"/>
      <c r="C13" s="475" t="s">
        <v>977</v>
      </c>
      <c r="D13" s="476">
        <v>2021</v>
      </c>
      <c r="E13" s="476">
        <v>2022</v>
      </c>
      <c r="F13" s="476">
        <v>2023</v>
      </c>
      <c r="G13" s="820"/>
      <c r="H13" s="820"/>
    </row>
    <row r="14" spans="1:8" s="90" customFormat="1" ht="14.25" customHeight="1">
      <c r="C14" s="474"/>
      <c r="D14" s="441" t="s">
        <v>0</v>
      </c>
      <c r="E14" s="273" t="s">
        <v>1</v>
      </c>
      <c r="F14" s="273" t="s">
        <v>2</v>
      </c>
      <c r="G14" s="403" t="s">
        <v>3</v>
      </c>
      <c r="H14" s="403" t="s">
        <v>4</v>
      </c>
    </row>
    <row r="15" spans="1:8" ht="24">
      <c r="B15" s="272">
        <v>1</v>
      </c>
      <c r="C15" s="272" t="s">
        <v>970</v>
      </c>
      <c r="D15" s="190">
        <v>0</v>
      </c>
      <c r="E15" s="190">
        <v>0</v>
      </c>
      <c r="F15" s="190">
        <v>0</v>
      </c>
      <c r="G15" s="190">
        <v>0</v>
      </c>
      <c r="H15" s="190">
        <v>0</v>
      </c>
    </row>
    <row r="16" spans="1:8" ht="24">
      <c r="B16" s="272">
        <v>2</v>
      </c>
      <c r="C16" s="272" t="s">
        <v>971</v>
      </c>
      <c r="D16" s="190">
        <v>0</v>
      </c>
      <c r="E16" s="190">
        <v>0</v>
      </c>
      <c r="F16" s="190">
        <v>0</v>
      </c>
      <c r="G16" s="190">
        <v>0</v>
      </c>
      <c r="H16" s="190">
        <v>0</v>
      </c>
    </row>
    <row r="17" spans="2:8">
      <c r="B17" s="272">
        <v>3</v>
      </c>
      <c r="C17" s="272" t="s">
        <v>972</v>
      </c>
      <c r="D17" s="190">
        <v>0</v>
      </c>
      <c r="E17" s="190">
        <v>0</v>
      </c>
      <c r="F17" s="190">
        <v>0</v>
      </c>
      <c r="G17" s="274"/>
      <c r="H17" s="275"/>
    </row>
    <row r="18" spans="2:8">
      <c r="B18" s="272">
        <v>4</v>
      </c>
      <c r="C18" s="272" t="s">
        <v>973</v>
      </c>
      <c r="D18" s="190">
        <v>0</v>
      </c>
      <c r="E18" s="190">
        <v>0</v>
      </c>
      <c r="F18" s="190">
        <v>0</v>
      </c>
      <c r="G18" s="274"/>
      <c r="H18" s="276"/>
    </row>
    <row r="19" spans="2:8" ht="24">
      <c r="B19" s="272">
        <v>5</v>
      </c>
      <c r="C19" s="272" t="s">
        <v>974</v>
      </c>
      <c r="D19" s="737">
        <v>1021366</v>
      </c>
      <c r="E19" s="737">
        <v>1178681</v>
      </c>
      <c r="F19" s="737">
        <v>1641378</v>
      </c>
      <c r="G19" s="737">
        <v>49660</v>
      </c>
      <c r="H19" s="737">
        <v>620750</v>
      </c>
    </row>
  </sheetData>
  <customSheetViews>
    <customSheetView guid="{5DDDA852-2807-4645-BC75-EBD4EF3323A7}">
      <selection activeCell="C4" sqref="C4"/>
      <pageMargins left="0.75" right="0.75" top="1" bottom="1" header="0.5" footer="0.5"/>
      <pageSetup paperSize="9" orientation="portrait" r:id="rId1"/>
      <headerFooter alignWithMargins="0"/>
    </customSheetView>
    <customSheetView guid="{DB462ED3-28DC-47D7-98F7-CED01F66E2C7}" topLeftCell="C1">
      <selection activeCell="M11" sqref="M11"/>
      <pageMargins left="0.75" right="0.75" top="1" bottom="1" header="0.5" footer="0.5"/>
      <pageSetup paperSize="9" orientation="portrait" r:id="rId2"/>
      <headerFooter alignWithMargins="0"/>
    </customSheetView>
    <customSheetView guid="{BE68C6EB-1B64-4B3E-8DDC-CA26F318E610}">
      <selection activeCell="D7" sqref="D7"/>
      <pageMargins left="0.75" right="0.75" top="1" bottom="1" header="0.5" footer="0.5"/>
      <pageSetup paperSize="9" orientation="portrait" r:id="rId3"/>
      <headerFooter alignWithMargins="0"/>
    </customSheetView>
    <customSheetView guid="{5AF40965-2356-4A48-B6FA-CB814CA4D7B2}" topLeftCell="A4">
      <selection activeCell="C33" sqref="C33"/>
      <pageMargins left="0.75" right="0.75" top="1" bottom="1" header="0.5" footer="0.5"/>
      <pageSetup paperSize="9" orientation="portrait" r:id="rId4"/>
      <headerFooter alignWithMargins="0"/>
    </customSheetView>
    <customSheetView guid="{3FCB7B24-049F-4685-83CB-5231093E0117}">
      <selection activeCell="D4" sqref="D4"/>
      <pageMargins left="0.75" right="0.75" top="1" bottom="1" header="0.5" footer="0.5"/>
      <pageSetup paperSize="9" orientation="portrait" r:id="rId5"/>
      <headerFooter alignWithMargins="0"/>
    </customSheetView>
    <customSheetView guid="{F277ACEF-9FF8-431F-8537-DE60B790AA4F}">
      <selection activeCell="D34" sqref="D34"/>
      <pageMargins left="0.75" right="0.75" top="1" bottom="1" header="0.5" footer="0.5"/>
      <pageSetup paperSize="9" orientation="portrait" r:id="rId6"/>
      <headerFooter alignWithMargins="0"/>
    </customSheetView>
    <customSheetView guid="{08462586-B7E0-434D-B6F4-B2B21EAA5D46}" topLeftCell="A4">
      <selection activeCell="A18" sqref="A18"/>
      <pageMargins left="0.75" right="0.75" top="1" bottom="1" header="0.5" footer="0.5"/>
      <pageSetup paperSize="9" orientation="portrait" r:id="rId7"/>
      <headerFooter alignWithMargins="0"/>
    </customSheetView>
    <customSheetView guid="{59094C18-3CB5-482F-AA6A-9C313A318EBB}">
      <selection activeCell="A62" sqref="A62"/>
      <pageMargins left="0.75" right="0.75" top="1" bottom="1" header="0.5" footer="0.5"/>
      <pageSetup paperSize="9" orientation="portrait" r:id="rId8"/>
      <headerFooter alignWithMargins="0"/>
    </customSheetView>
    <customSheetView guid="{FD092655-EBEC-4730-9895-1567D9B70D5F}">
      <selection activeCell="A62" sqref="A62"/>
      <pageMargins left="0.75" right="0.75" top="1" bottom="1" header="0.5" footer="0.5"/>
      <pageSetup paperSize="9" orientation="portrait" r:id="rId9"/>
      <headerFooter alignWithMargins="0"/>
    </customSheetView>
    <customSheetView guid="{7CA1DEE6-746E-4947-9BED-24AAED6E8B57}">
      <selection activeCell="M33" sqref="M33"/>
      <pageMargins left="0.75" right="0.75" top="1" bottom="1" header="0.5" footer="0.5"/>
      <pageSetup paperSize="9" orientation="portrait" r:id="rId10"/>
      <headerFooter alignWithMargins="0"/>
    </customSheetView>
    <customSheetView guid="{70E7FFDC-983F-46F7-B68F-0BE0A8C942E0}" topLeftCell="A7">
      <selection activeCell="D26" sqref="D26"/>
      <pageMargins left="0.75" right="0.75" top="1" bottom="1" header="0.5" footer="0.5"/>
      <pageSetup paperSize="9" orientation="portrait" r:id="rId11"/>
      <headerFooter alignWithMargins="0"/>
    </customSheetView>
    <customSheetView guid="{F536E858-E5B2-4B36-88FC-BE776803F921}">
      <selection activeCell="A62" sqref="A62"/>
      <pageMargins left="0.75" right="0.75" top="1" bottom="1" header="0.5" footer="0.5"/>
      <pageSetup paperSize="9" orientation="portrait" r:id="rId12"/>
      <headerFooter alignWithMargins="0"/>
    </customSheetView>
    <customSheetView guid="{0780CBEB-AF66-401E-9AFD-5F77700585BC}">
      <selection activeCell="D34" sqref="D34"/>
      <pageMargins left="0.75" right="0.75" top="1" bottom="1" header="0.5" footer="0.5"/>
      <pageSetup paperSize="9" orientation="portrait" r:id="rId13"/>
      <headerFooter alignWithMargins="0"/>
    </customSheetView>
    <customSheetView guid="{F0048D33-26BA-4893-8BCC-88CEF82FEBB6}">
      <selection activeCell="A62" sqref="A62"/>
      <pageMargins left="0.75" right="0.75" top="1" bottom="1" header="0.5" footer="0.5"/>
      <pageSetup paperSize="9" orientation="portrait" r:id="rId14"/>
      <headerFooter alignWithMargins="0"/>
    </customSheetView>
    <customSheetView guid="{8A1326BD-F0AB-414F-9F91-C2BB94CC9C17}">
      <selection activeCell="B20" sqref="B20"/>
      <pageMargins left="0.75" right="0.75" top="1" bottom="1" header="0.5" footer="0.5"/>
      <pageSetup paperSize="9" orientation="portrait" r:id="rId15"/>
      <headerFooter alignWithMargins="0"/>
    </customSheetView>
    <customSheetView guid="{FB7DEBE1-1047-4BE4-82FD-4BCA0CA8DD58}">
      <selection activeCell="B32" sqref="B32"/>
      <pageMargins left="0.75" right="0.75" top="1" bottom="1" header="0.5" footer="0.5"/>
      <pageSetup paperSize="9" orientation="portrait" r:id="rId16"/>
      <headerFooter alignWithMargins="0"/>
    </customSheetView>
    <customSheetView guid="{B3153F5C-CAD5-4C41-96F3-3BC56052414C}">
      <selection activeCell="B32" sqref="B32"/>
      <pageMargins left="0.75" right="0.75" top="1" bottom="1" header="0.5" footer="0.5"/>
      <pageSetup paperSize="9" orientation="portrait" r:id="rId17"/>
      <headerFooter alignWithMargins="0"/>
    </customSheetView>
    <customSheetView guid="{A7B3A108-9CF6-4687-9321-110D304B17B9}">
      <selection activeCell="A62" sqref="A62"/>
      <pageMargins left="0.75" right="0.75" top="1" bottom="1" header="0.5" footer="0.5"/>
      <pageSetup paperSize="9" orientation="portrait" r:id="rId18"/>
      <headerFooter alignWithMargins="0"/>
    </customSheetView>
    <customSheetView guid="{D2C72E70-F766-4D56-9E10-3C91A63BB7F3}">
      <selection activeCell="B26" sqref="B26"/>
      <pageMargins left="0.75" right="0.75" top="1" bottom="1" header="0.5" footer="0.5"/>
      <pageSetup paperSize="9" orientation="portrait" r:id="rId19"/>
      <headerFooter alignWithMargins="0"/>
    </customSheetView>
    <customSheetView guid="{7CCD1884-1631-4809-8751-AE0939C32419}">
      <selection activeCell="C4" sqref="C4"/>
      <pageMargins left="0.75" right="0.75" top="1" bottom="1" header="0.5" footer="0.5"/>
      <pageSetup paperSize="9" orientation="portrait" r:id="rId20"/>
      <headerFooter alignWithMargins="0"/>
    </customSheetView>
    <customSheetView guid="{3AD1D9CC-D162-4119-AFCC-0AF9105FB248}">
      <selection activeCell="B9" sqref="B9"/>
      <pageMargins left="0.75" right="0.75" top="1" bottom="1" header="0.5" footer="0.5"/>
      <pageSetup paperSize="9" orientation="portrait" r:id="rId21"/>
      <headerFooter alignWithMargins="0"/>
    </customSheetView>
    <customSheetView guid="{931AA63B-6827-4BF4-8E25-ED232A88A09C}">
      <selection activeCell="A62" sqref="A62"/>
      <pageMargins left="0.75" right="0.75" top="1" bottom="1" header="0.5" footer="0.5"/>
      <pageSetup paperSize="9" orientation="portrait" r:id="rId22"/>
      <headerFooter alignWithMargins="0"/>
    </customSheetView>
    <customSheetView guid="{CA1DE4BE-C006-4405-B064-304EE6CCACF1}" topLeftCell="A4">
      <selection activeCell="A18" sqref="A18"/>
      <pageMargins left="0.75" right="0.75" top="1" bottom="1" header="0.5" footer="0.5"/>
      <pageSetup paperSize="9" orientation="portrait" r:id="rId23"/>
      <headerFooter alignWithMargins="0"/>
    </customSheetView>
    <customSheetView guid="{D3393B8E-C3CB-4E3A-976E-E4CD065299F0}">
      <selection activeCell="D34" sqref="D34"/>
      <pageMargins left="0.75" right="0.75" top="1" bottom="1" header="0.5" footer="0.5"/>
      <pageSetup paperSize="9" orientation="portrait" r:id="rId24"/>
      <headerFooter alignWithMargins="0"/>
    </customSheetView>
    <customSheetView guid="{21329C76-F86B-400D-B8F5-F75B383E5B14}" topLeftCell="A4">
      <selection activeCell="A18" sqref="A18"/>
      <pageMargins left="0.75" right="0.75" top="1" bottom="1" header="0.5" footer="0.5"/>
      <pageSetup paperSize="9" orientation="portrait" r:id="rId25"/>
      <headerFooter alignWithMargins="0"/>
    </customSheetView>
    <customSheetView guid="{CFC92B1C-D4F2-414F-8F12-92F529035B08}">
      <selection activeCell="G6" sqref="G6"/>
      <pageMargins left="0.75" right="0.75" top="1" bottom="1" header="0.5" footer="0.5"/>
      <pageSetup paperSize="9" orientation="portrait" r:id="rId26"/>
      <headerFooter alignWithMargins="0"/>
    </customSheetView>
    <customSheetView guid="{697182B0-1BEF-4A85-93A0-596802852AF2}" topLeftCell="A4">
      <selection activeCell="C33" sqref="C33"/>
      <pageMargins left="0.75" right="0.75" top="1" bottom="1" header="0.5" footer="0.5"/>
      <pageSetup paperSize="9" orientation="portrait" r:id="rId27"/>
      <headerFooter alignWithMargins="0"/>
    </customSheetView>
    <customSheetView guid="{D37F8A47-E42F-4741-BE8D-5D961F7BB394}">
      <selection activeCell="D7" sqref="D7"/>
      <pageMargins left="0.75" right="0.75" top="1" bottom="1" header="0.5" footer="0.5"/>
      <pageSetup paperSize="9" orientation="portrait" r:id="rId28"/>
      <headerFooter alignWithMargins="0"/>
    </customSheetView>
    <customSheetView guid="{C83D4249-7B44-432A-B7FB-A6ACA6880240}">
      <selection activeCell="D7" sqref="D7"/>
      <pageMargins left="0.75" right="0.75" top="1" bottom="1" header="0.5" footer="0.5"/>
      <pageSetup paperSize="9" orientation="portrait" r:id="rId29"/>
      <headerFooter alignWithMargins="0"/>
    </customSheetView>
    <customSheetView guid="{51337751-BEAF-43F3-8CC9-400B99E751E8}" topLeftCell="A4">
      <selection activeCell="G23" sqref="G23"/>
      <pageMargins left="0.75" right="0.75" top="1" bottom="1" header="0.5" footer="0.5"/>
      <pageSetup paperSize="9" orientation="portrait" r:id="rId30"/>
      <headerFooter alignWithMargins="0"/>
    </customSheetView>
    <customSheetView guid="{EB80C77D-AF78-41A9-A5FE-A7459DA92422}">
      <selection activeCell="N55" sqref="N55"/>
      <pageMargins left="0.75" right="0.75" top="1" bottom="1" header="0.5" footer="0.5"/>
      <pageSetup paperSize="9" orientation="portrait" r:id="rId31"/>
      <headerFooter alignWithMargins="0"/>
    </customSheetView>
  </customSheetViews>
  <mergeCells count="4">
    <mergeCell ref="D12:F12"/>
    <mergeCell ref="G12:G13"/>
    <mergeCell ref="H12:H13"/>
    <mergeCell ref="G11:H11"/>
  </mergeCells>
  <pageMargins left="0.75" right="0.75" top="1" bottom="1" header="0.5" footer="0.5"/>
  <pageSetup paperSize="9" orientation="portrait" r:id="rId3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R38"/>
  <sheetViews>
    <sheetView showGridLines="0" workbookViewId="0">
      <selection activeCell="D1" sqref="D1"/>
    </sheetView>
  </sheetViews>
  <sheetFormatPr defaultColWidth="9.140625" defaultRowHeight="12"/>
  <cols>
    <col min="1" max="1" width="5.85546875" style="2" customWidth="1"/>
    <col min="2" max="2" width="5.5703125" style="2" customWidth="1"/>
    <col min="3" max="3" width="24.5703125" style="2" customWidth="1"/>
    <col min="4" max="4" width="11.85546875" style="2" customWidth="1"/>
    <col min="5" max="5" width="10" style="2" customWidth="1"/>
    <col min="6" max="6" width="10.28515625" style="2" customWidth="1"/>
    <col min="7" max="7" width="10.42578125" style="2" customWidth="1"/>
    <col min="8" max="8" width="8.5703125" style="2" bestFit="1" customWidth="1"/>
    <col min="9" max="9" width="7.42578125" style="2" bestFit="1" customWidth="1"/>
    <col min="10" max="10" width="10" style="2" customWidth="1"/>
    <col min="11" max="11" width="10.42578125" style="2" customWidth="1"/>
    <col min="12" max="12" width="11.140625" style="2" customWidth="1"/>
    <col min="13" max="13" width="10.5703125" style="2" customWidth="1"/>
    <col min="14" max="14" width="11" style="2" customWidth="1"/>
    <col min="15" max="15" width="10.85546875" style="2" customWidth="1"/>
    <col min="16" max="16" width="10.42578125" style="2" customWidth="1"/>
    <col min="17" max="18" width="12.42578125" style="2" customWidth="1"/>
    <col min="19" max="16384" width="9.140625" style="2"/>
  </cols>
  <sheetData>
    <row r="1" spans="1:18" ht="12.75">
      <c r="A1" s="457" t="str">
        <f>HYPERLINK("#INDEX!A2","към началната страница")</f>
        <v>към началната страница</v>
      </c>
      <c r="B1" s="724"/>
      <c r="C1" s="724"/>
    </row>
    <row r="2" spans="1:18" ht="12.75">
      <c r="A2"/>
    </row>
    <row r="3" spans="1:18" ht="12.75">
      <c r="A3"/>
    </row>
    <row r="4" spans="1:18" ht="12.75">
      <c r="A4"/>
    </row>
    <row r="5" spans="1:18" ht="12.75">
      <c r="A5"/>
    </row>
    <row r="6" spans="1:18" ht="12.75">
      <c r="A6"/>
    </row>
    <row r="7" spans="1:18" ht="12.75">
      <c r="A7"/>
    </row>
    <row r="8" spans="1:18" ht="12.75">
      <c r="A8"/>
    </row>
    <row r="9" spans="1:18">
      <c r="B9" s="360" t="s">
        <v>1009</v>
      </c>
      <c r="C9" s="361"/>
      <c r="D9" s="361"/>
      <c r="E9" s="361"/>
      <c r="F9" s="361"/>
      <c r="G9" s="361"/>
      <c r="H9" s="361"/>
      <c r="I9" s="361"/>
      <c r="J9" s="361"/>
      <c r="K9" s="361"/>
      <c r="L9" s="361"/>
      <c r="M9" s="361"/>
      <c r="N9" s="361"/>
      <c r="O9" s="361"/>
      <c r="P9" s="361"/>
      <c r="Q9" s="361"/>
      <c r="R9" s="361"/>
    </row>
    <row r="10" spans="1:18" ht="10.5" customHeight="1"/>
    <row r="11" spans="1:18" ht="12.75" customHeight="1">
      <c r="D11" s="26"/>
      <c r="E11" s="26"/>
      <c r="F11" s="26"/>
      <c r="G11" s="26"/>
      <c r="H11" s="26"/>
      <c r="I11" s="26"/>
      <c r="J11" s="26"/>
      <c r="K11" s="26"/>
      <c r="L11" s="26"/>
      <c r="M11" s="26"/>
      <c r="N11" s="26"/>
      <c r="O11" s="26"/>
      <c r="P11" s="26"/>
      <c r="Q11" s="824" t="s">
        <v>131</v>
      </c>
      <c r="R11" s="824"/>
    </row>
    <row r="12" spans="1:18" ht="27" customHeight="1">
      <c r="B12" s="238"/>
      <c r="C12" s="239"/>
      <c r="D12" s="825" t="s">
        <v>865</v>
      </c>
      <c r="E12" s="825"/>
      <c r="F12" s="825"/>
      <c r="G12" s="825"/>
      <c r="H12" s="825"/>
      <c r="I12" s="825"/>
      <c r="J12" s="822" t="s">
        <v>903</v>
      </c>
      <c r="K12" s="822"/>
      <c r="L12" s="822"/>
      <c r="M12" s="822"/>
      <c r="N12" s="822"/>
      <c r="O12" s="822"/>
      <c r="P12" s="826" t="s">
        <v>935</v>
      </c>
      <c r="Q12" s="828" t="s">
        <v>80</v>
      </c>
      <c r="R12" s="829"/>
    </row>
    <row r="13" spans="1:18" ht="50.25" customHeight="1">
      <c r="B13" s="238"/>
      <c r="C13" s="239"/>
      <c r="D13" s="830" t="s">
        <v>866</v>
      </c>
      <c r="E13" s="827"/>
      <c r="F13" s="827"/>
      <c r="G13" s="831" t="s">
        <v>867</v>
      </c>
      <c r="H13" s="826"/>
      <c r="I13" s="826"/>
      <c r="J13" s="832" t="s">
        <v>956</v>
      </c>
      <c r="K13" s="833"/>
      <c r="L13" s="834"/>
      <c r="M13" s="832" t="s">
        <v>957</v>
      </c>
      <c r="N13" s="833"/>
      <c r="O13" s="834"/>
      <c r="P13" s="827"/>
      <c r="Q13" s="822" t="s">
        <v>958</v>
      </c>
      <c r="R13" s="822" t="s">
        <v>959</v>
      </c>
    </row>
    <row r="14" spans="1:18" ht="24">
      <c r="B14" s="239"/>
      <c r="C14" s="239"/>
      <c r="D14" s="477"/>
      <c r="E14" s="478" t="s">
        <v>960</v>
      </c>
      <c r="F14" s="478" t="s">
        <v>961</v>
      </c>
      <c r="G14" s="479"/>
      <c r="H14" s="478" t="s">
        <v>961</v>
      </c>
      <c r="I14" s="478" t="s">
        <v>962</v>
      </c>
      <c r="J14" s="479"/>
      <c r="K14" s="478" t="s">
        <v>960</v>
      </c>
      <c r="L14" s="478" t="s">
        <v>961</v>
      </c>
      <c r="M14" s="479"/>
      <c r="N14" s="478" t="s">
        <v>961</v>
      </c>
      <c r="O14" s="478" t="s">
        <v>962</v>
      </c>
      <c r="P14" s="479"/>
      <c r="Q14" s="823"/>
      <c r="R14" s="823"/>
    </row>
    <row r="15" spans="1:18">
      <c r="B15" s="277"/>
      <c r="C15" s="277"/>
      <c r="D15" s="278" t="s">
        <v>0</v>
      </c>
      <c r="E15" s="442" t="s">
        <v>1</v>
      </c>
      <c r="F15" s="442" t="s">
        <v>2</v>
      </c>
      <c r="G15" s="279" t="s">
        <v>3</v>
      </c>
      <c r="H15" s="442" t="s">
        <v>4</v>
      </c>
      <c r="I15" s="442" t="s">
        <v>5</v>
      </c>
      <c r="J15" s="279" t="s">
        <v>6</v>
      </c>
      <c r="K15" s="442" t="s">
        <v>61</v>
      </c>
      <c r="L15" s="442" t="s">
        <v>62</v>
      </c>
      <c r="M15" s="279" t="s">
        <v>63</v>
      </c>
      <c r="N15" s="442" t="s">
        <v>64</v>
      </c>
      <c r="O15" s="442" t="s">
        <v>65</v>
      </c>
      <c r="P15" s="279" t="s">
        <v>1085</v>
      </c>
      <c r="Q15" s="443" t="s">
        <v>1086</v>
      </c>
      <c r="R15" s="443" t="s">
        <v>1087</v>
      </c>
    </row>
    <row r="16" spans="1:18" ht="36">
      <c r="B16" s="240" t="s">
        <v>878</v>
      </c>
      <c r="C16" s="241" t="s">
        <v>879</v>
      </c>
      <c r="D16" s="140">
        <v>5329305</v>
      </c>
      <c r="E16" s="140">
        <v>5329116</v>
      </c>
      <c r="F16" s="140">
        <v>189</v>
      </c>
      <c r="G16" s="140">
        <v>0</v>
      </c>
      <c r="H16" s="140">
        <v>0</v>
      </c>
      <c r="I16" s="140">
        <v>0</v>
      </c>
      <c r="J16" s="738">
        <v>-720</v>
      </c>
      <c r="K16" s="140">
        <v>-718</v>
      </c>
      <c r="L16" s="140">
        <v>-2</v>
      </c>
      <c r="M16" s="738">
        <v>0</v>
      </c>
      <c r="N16" s="738">
        <v>0</v>
      </c>
      <c r="O16" s="140">
        <v>0</v>
      </c>
      <c r="P16" s="738"/>
      <c r="Q16" s="738">
        <v>0</v>
      </c>
      <c r="R16" s="738">
        <v>0</v>
      </c>
    </row>
    <row r="17" spans="2:18" s="11" customFormat="1">
      <c r="B17" s="169" t="s">
        <v>218</v>
      </c>
      <c r="C17" s="244" t="s">
        <v>81</v>
      </c>
      <c r="D17" s="739">
        <v>24249146</v>
      </c>
      <c r="E17" s="739">
        <v>21301573</v>
      </c>
      <c r="F17" s="739">
        <v>2947573</v>
      </c>
      <c r="G17" s="739">
        <v>539469</v>
      </c>
      <c r="H17" s="739">
        <v>0</v>
      </c>
      <c r="I17" s="739">
        <v>539469</v>
      </c>
      <c r="J17" s="739">
        <v>-400208</v>
      </c>
      <c r="K17" s="739">
        <v>-105332</v>
      </c>
      <c r="L17" s="739">
        <v>-294876</v>
      </c>
      <c r="M17" s="739">
        <v>-328284</v>
      </c>
      <c r="N17" s="739">
        <v>0</v>
      </c>
      <c r="O17" s="739">
        <v>-328284</v>
      </c>
      <c r="P17" s="739">
        <v>-574278</v>
      </c>
      <c r="Q17" s="739">
        <v>16041636</v>
      </c>
      <c r="R17" s="739">
        <v>145696</v>
      </c>
    </row>
    <row r="18" spans="2:18">
      <c r="B18" s="245" t="s">
        <v>219</v>
      </c>
      <c r="C18" s="243" t="s">
        <v>880</v>
      </c>
      <c r="D18" s="738">
        <v>0</v>
      </c>
      <c r="E18" s="738">
        <v>0</v>
      </c>
      <c r="F18" s="738">
        <v>0</v>
      </c>
      <c r="G18" s="738">
        <v>0</v>
      </c>
      <c r="H18" s="738">
        <v>0</v>
      </c>
      <c r="I18" s="140">
        <v>0</v>
      </c>
      <c r="J18" s="738">
        <v>0</v>
      </c>
      <c r="K18" s="738">
        <v>0</v>
      </c>
      <c r="L18" s="738">
        <v>0</v>
      </c>
      <c r="M18" s="738">
        <v>0</v>
      </c>
      <c r="N18" s="738">
        <v>0</v>
      </c>
      <c r="O18" s="140">
        <v>0</v>
      </c>
      <c r="P18" s="739">
        <v>0</v>
      </c>
      <c r="Q18" s="738">
        <v>0</v>
      </c>
      <c r="R18" s="738">
        <v>0</v>
      </c>
    </row>
    <row r="19" spans="2:18">
      <c r="B19" s="245" t="s">
        <v>220</v>
      </c>
      <c r="C19" s="243" t="s">
        <v>881</v>
      </c>
      <c r="D19" s="738">
        <v>121776</v>
      </c>
      <c r="E19" s="738">
        <v>121776</v>
      </c>
      <c r="F19" s="738">
        <v>0</v>
      </c>
      <c r="G19" s="738">
        <v>51377</v>
      </c>
      <c r="H19" s="738">
        <v>0</v>
      </c>
      <c r="I19" s="140">
        <v>51377</v>
      </c>
      <c r="J19" s="738">
        <v>-260</v>
      </c>
      <c r="K19" s="738">
        <v>-260</v>
      </c>
      <c r="L19" s="738">
        <v>0</v>
      </c>
      <c r="M19" s="738">
        <v>-45211</v>
      </c>
      <c r="N19" s="738">
        <v>0</v>
      </c>
      <c r="O19" s="140">
        <v>-45211</v>
      </c>
      <c r="P19" s="739">
        <v>0</v>
      </c>
      <c r="Q19" s="738">
        <v>105858</v>
      </c>
      <c r="R19" s="738">
        <v>305</v>
      </c>
    </row>
    <row r="20" spans="2:18">
      <c r="B20" s="245" t="s">
        <v>466</v>
      </c>
      <c r="C20" s="243" t="s">
        <v>882</v>
      </c>
      <c r="D20" s="738">
        <v>1797705</v>
      </c>
      <c r="E20" s="738">
        <v>1797705</v>
      </c>
      <c r="F20" s="738">
        <v>0</v>
      </c>
      <c r="G20" s="738">
        <v>0</v>
      </c>
      <c r="H20" s="738">
        <v>0</v>
      </c>
      <c r="I20" s="140">
        <v>0</v>
      </c>
      <c r="J20" s="738">
        <v>-2232</v>
      </c>
      <c r="K20" s="738">
        <v>-2232</v>
      </c>
      <c r="L20" s="738">
        <v>0</v>
      </c>
      <c r="M20" s="738">
        <v>0</v>
      </c>
      <c r="N20" s="738">
        <v>0</v>
      </c>
      <c r="O20" s="140">
        <v>0</v>
      </c>
      <c r="P20" s="739">
        <v>0</v>
      </c>
      <c r="Q20" s="738">
        <v>350985</v>
      </c>
      <c r="R20" s="738">
        <v>0</v>
      </c>
    </row>
    <row r="21" spans="2:18">
      <c r="B21" s="245" t="s">
        <v>837</v>
      </c>
      <c r="C21" s="243" t="s">
        <v>883</v>
      </c>
      <c r="D21" s="738">
        <v>108554</v>
      </c>
      <c r="E21" s="738">
        <v>108267</v>
      </c>
      <c r="F21" s="738">
        <v>287</v>
      </c>
      <c r="G21" s="738">
        <v>5</v>
      </c>
      <c r="H21" s="738">
        <v>0</v>
      </c>
      <c r="I21" s="140">
        <v>5</v>
      </c>
      <c r="J21" s="738">
        <v>-1009</v>
      </c>
      <c r="K21" s="738">
        <v>-999</v>
      </c>
      <c r="L21" s="738">
        <v>-10</v>
      </c>
      <c r="M21" s="738">
        <v>-5</v>
      </c>
      <c r="N21" s="738">
        <v>0</v>
      </c>
      <c r="O21" s="140">
        <v>-5</v>
      </c>
      <c r="P21" s="739">
        <v>-503</v>
      </c>
      <c r="Q21" s="738">
        <v>56692</v>
      </c>
      <c r="R21" s="738">
        <v>0</v>
      </c>
    </row>
    <row r="22" spans="2:18">
      <c r="B22" s="245" t="s">
        <v>467</v>
      </c>
      <c r="C22" s="243" t="s">
        <v>884</v>
      </c>
      <c r="D22" s="738">
        <v>8052992</v>
      </c>
      <c r="E22" s="738">
        <v>6190382</v>
      </c>
      <c r="F22" s="738">
        <v>1862610</v>
      </c>
      <c r="G22" s="738">
        <v>120318</v>
      </c>
      <c r="H22" s="738">
        <v>0</v>
      </c>
      <c r="I22" s="140">
        <v>120318</v>
      </c>
      <c r="J22" s="738">
        <v>-226953</v>
      </c>
      <c r="K22" s="738">
        <v>-47938</v>
      </c>
      <c r="L22" s="738">
        <v>-179015</v>
      </c>
      <c r="M22" s="738">
        <v>-65161</v>
      </c>
      <c r="N22" s="738">
        <v>0</v>
      </c>
      <c r="O22" s="140">
        <v>-65161</v>
      </c>
      <c r="P22" s="739">
        <v>-113740</v>
      </c>
      <c r="Q22" s="738">
        <v>5254240</v>
      </c>
      <c r="R22" s="738">
        <v>51258</v>
      </c>
    </row>
    <row r="23" spans="2:18">
      <c r="B23" s="245" t="s">
        <v>486</v>
      </c>
      <c r="C23" s="243" t="s">
        <v>966</v>
      </c>
      <c r="D23" s="738">
        <v>2473621</v>
      </c>
      <c r="E23" s="738">
        <v>1961013</v>
      </c>
      <c r="F23" s="738">
        <v>512608</v>
      </c>
      <c r="G23" s="738">
        <v>84394</v>
      </c>
      <c r="H23" s="738">
        <v>0</v>
      </c>
      <c r="I23" s="140">
        <v>84394</v>
      </c>
      <c r="J23" s="738">
        <v>-58387</v>
      </c>
      <c r="K23" s="738">
        <v>-13714</v>
      </c>
      <c r="L23" s="738">
        <v>-44673</v>
      </c>
      <c r="M23" s="738">
        <v>-52777</v>
      </c>
      <c r="N23" s="738">
        <v>0</v>
      </c>
      <c r="O23" s="140">
        <v>-52777</v>
      </c>
      <c r="P23" s="739">
        <v>-107513</v>
      </c>
      <c r="Q23" s="738">
        <v>1842886</v>
      </c>
      <c r="R23" s="738">
        <v>28005</v>
      </c>
    </row>
    <row r="24" spans="2:18">
      <c r="B24" s="245" t="s">
        <v>487</v>
      </c>
      <c r="C24" s="243" t="s">
        <v>886</v>
      </c>
      <c r="D24" s="738">
        <v>14168119</v>
      </c>
      <c r="E24" s="738">
        <v>13083443</v>
      </c>
      <c r="F24" s="738">
        <v>1084676</v>
      </c>
      <c r="G24" s="738">
        <v>367769</v>
      </c>
      <c r="H24" s="738">
        <v>0</v>
      </c>
      <c r="I24" s="140">
        <v>367769</v>
      </c>
      <c r="J24" s="738">
        <v>-169754</v>
      </c>
      <c r="K24" s="738">
        <v>-53903</v>
      </c>
      <c r="L24" s="738">
        <v>-115851</v>
      </c>
      <c r="M24" s="738">
        <v>-217907</v>
      </c>
      <c r="N24" s="738">
        <v>0</v>
      </c>
      <c r="O24" s="140">
        <v>-217907</v>
      </c>
      <c r="P24" s="739">
        <v>-460035</v>
      </c>
      <c r="Q24" s="738">
        <v>10273861</v>
      </c>
      <c r="R24" s="738">
        <v>94133</v>
      </c>
    </row>
    <row r="25" spans="2:18" s="11" customFormat="1">
      <c r="B25" s="169" t="s">
        <v>468</v>
      </c>
      <c r="C25" s="244" t="s">
        <v>79</v>
      </c>
      <c r="D25" s="739">
        <v>5683010</v>
      </c>
      <c r="E25" s="739">
        <v>5683010</v>
      </c>
      <c r="F25" s="739">
        <v>0</v>
      </c>
      <c r="G25" s="739">
        <v>29923</v>
      </c>
      <c r="H25" s="739">
        <v>0</v>
      </c>
      <c r="I25" s="739">
        <v>29923</v>
      </c>
      <c r="J25" s="739">
        <v>-6263</v>
      </c>
      <c r="K25" s="739">
        <v>-6263</v>
      </c>
      <c r="L25" s="739">
        <v>0</v>
      </c>
      <c r="M25" s="739">
        <v>-17954</v>
      </c>
      <c r="N25" s="739">
        <v>0</v>
      </c>
      <c r="O25" s="739">
        <v>-17954</v>
      </c>
      <c r="P25" s="739">
        <v>0</v>
      </c>
      <c r="Q25" s="739">
        <v>0</v>
      </c>
      <c r="R25" s="739">
        <v>0</v>
      </c>
    </row>
    <row r="26" spans="2:18">
      <c r="B26" s="245" t="s">
        <v>488</v>
      </c>
      <c r="C26" s="243" t="s">
        <v>880</v>
      </c>
      <c r="D26" s="738">
        <v>0</v>
      </c>
      <c r="E26" s="738">
        <v>0</v>
      </c>
      <c r="F26" s="738">
        <v>0</v>
      </c>
      <c r="G26" s="738">
        <v>0</v>
      </c>
      <c r="H26" s="738">
        <v>0</v>
      </c>
      <c r="I26" s="738">
        <v>0</v>
      </c>
      <c r="J26" s="738">
        <v>0</v>
      </c>
      <c r="K26" s="738">
        <v>0</v>
      </c>
      <c r="L26" s="738">
        <v>0</v>
      </c>
      <c r="M26" s="738">
        <v>0</v>
      </c>
      <c r="N26" s="738">
        <v>0</v>
      </c>
      <c r="O26" s="738">
        <v>0</v>
      </c>
      <c r="P26" s="739">
        <v>0</v>
      </c>
      <c r="Q26" s="738">
        <v>0</v>
      </c>
      <c r="R26" s="738">
        <v>0</v>
      </c>
    </row>
    <row r="27" spans="2:18">
      <c r="B27" s="245" t="s">
        <v>489</v>
      </c>
      <c r="C27" s="243" t="s">
        <v>881</v>
      </c>
      <c r="D27" s="738">
        <v>5120614</v>
      </c>
      <c r="E27" s="738">
        <v>5120614</v>
      </c>
      <c r="F27" s="738">
        <v>0</v>
      </c>
      <c r="G27" s="738">
        <v>29923</v>
      </c>
      <c r="H27" s="738">
        <v>0</v>
      </c>
      <c r="I27" s="738">
        <v>29923</v>
      </c>
      <c r="J27" s="738">
        <v>-5592</v>
      </c>
      <c r="K27" s="738">
        <v>-5592</v>
      </c>
      <c r="L27" s="738">
        <v>0</v>
      </c>
      <c r="M27" s="738">
        <v>-17954</v>
      </c>
      <c r="N27" s="738">
        <v>0</v>
      </c>
      <c r="O27" s="738">
        <v>-17954</v>
      </c>
      <c r="P27" s="739">
        <v>0</v>
      </c>
      <c r="Q27" s="738">
        <v>0</v>
      </c>
      <c r="R27" s="738">
        <v>0</v>
      </c>
    </row>
    <row r="28" spans="2:18">
      <c r="B28" s="245" t="s">
        <v>469</v>
      </c>
      <c r="C28" s="243" t="s">
        <v>882</v>
      </c>
      <c r="D28" s="738">
        <v>562396</v>
      </c>
      <c r="E28" s="738">
        <v>562396</v>
      </c>
      <c r="F28" s="738">
        <v>0</v>
      </c>
      <c r="G28" s="738">
        <v>0</v>
      </c>
      <c r="H28" s="738">
        <v>0</v>
      </c>
      <c r="I28" s="738">
        <v>0</v>
      </c>
      <c r="J28" s="738">
        <v>-671</v>
      </c>
      <c r="K28" s="738">
        <v>-671</v>
      </c>
      <c r="L28" s="738">
        <v>0</v>
      </c>
      <c r="M28" s="738">
        <v>0</v>
      </c>
      <c r="N28" s="738">
        <v>0</v>
      </c>
      <c r="O28" s="738">
        <v>0</v>
      </c>
      <c r="P28" s="739">
        <v>0</v>
      </c>
      <c r="Q28" s="738">
        <v>0</v>
      </c>
      <c r="R28" s="738">
        <v>0</v>
      </c>
    </row>
    <row r="29" spans="2:18">
      <c r="B29" s="245" t="s">
        <v>470</v>
      </c>
      <c r="C29" s="243" t="s">
        <v>883</v>
      </c>
      <c r="D29" s="738">
        <v>0</v>
      </c>
      <c r="E29" s="738">
        <v>0</v>
      </c>
      <c r="F29" s="738">
        <v>0</v>
      </c>
      <c r="G29" s="738">
        <v>0</v>
      </c>
      <c r="H29" s="738">
        <v>0</v>
      </c>
      <c r="I29" s="738">
        <v>0</v>
      </c>
      <c r="J29" s="738">
        <v>0</v>
      </c>
      <c r="K29" s="738">
        <v>0</v>
      </c>
      <c r="L29" s="738">
        <v>0</v>
      </c>
      <c r="M29" s="738">
        <v>0</v>
      </c>
      <c r="N29" s="738">
        <v>0</v>
      </c>
      <c r="O29" s="738">
        <v>0</v>
      </c>
      <c r="P29" s="739">
        <v>0</v>
      </c>
      <c r="Q29" s="738">
        <v>0</v>
      </c>
      <c r="R29" s="738">
        <v>0</v>
      </c>
    </row>
    <row r="30" spans="2:18">
      <c r="B30" s="245" t="s">
        <v>848</v>
      </c>
      <c r="C30" s="243" t="s">
        <v>884</v>
      </c>
      <c r="D30" s="738">
        <v>0</v>
      </c>
      <c r="E30" s="738">
        <v>0</v>
      </c>
      <c r="F30" s="738">
        <v>0</v>
      </c>
      <c r="G30" s="738">
        <v>0</v>
      </c>
      <c r="H30" s="738">
        <v>0</v>
      </c>
      <c r="I30" s="738">
        <v>0</v>
      </c>
      <c r="J30" s="738">
        <v>0</v>
      </c>
      <c r="K30" s="738">
        <v>0</v>
      </c>
      <c r="L30" s="738">
        <v>0</v>
      </c>
      <c r="M30" s="738">
        <v>0</v>
      </c>
      <c r="N30" s="738">
        <v>0</v>
      </c>
      <c r="O30" s="738">
        <v>0</v>
      </c>
      <c r="P30" s="739">
        <v>0</v>
      </c>
      <c r="Q30" s="738">
        <v>0</v>
      </c>
      <c r="R30" s="738">
        <v>0</v>
      </c>
    </row>
    <row r="31" spans="2:18" s="11" customFormat="1" ht="13.5" customHeight="1">
      <c r="B31" s="169" t="s">
        <v>471</v>
      </c>
      <c r="C31" s="244" t="s">
        <v>82</v>
      </c>
      <c r="D31" s="739">
        <v>3907058</v>
      </c>
      <c r="E31" s="739">
        <v>3533469</v>
      </c>
      <c r="F31" s="739">
        <v>373589</v>
      </c>
      <c r="G31" s="739">
        <v>1476</v>
      </c>
      <c r="H31" s="739">
        <v>0</v>
      </c>
      <c r="I31" s="739">
        <v>1476</v>
      </c>
      <c r="J31" s="739">
        <v>44392</v>
      </c>
      <c r="K31" s="739">
        <v>20035</v>
      </c>
      <c r="L31" s="739">
        <v>24357</v>
      </c>
      <c r="M31" s="739">
        <v>295</v>
      </c>
      <c r="N31" s="739">
        <v>0</v>
      </c>
      <c r="O31" s="739">
        <v>295</v>
      </c>
      <c r="P31" s="280"/>
      <c r="Q31" s="739">
        <v>1500237</v>
      </c>
      <c r="R31" s="739">
        <v>378</v>
      </c>
    </row>
    <row r="32" spans="2:18">
      <c r="B32" s="245" t="s">
        <v>472</v>
      </c>
      <c r="C32" s="243" t="s">
        <v>880</v>
      </c>
      <c r="D32" s="738">
        <v>151</v>
      </c>
      <c r="E32" s="738">
        <v>151</v>
      </c>
      <c r="F32" s="738">
        <v>0</v>
      </c>
      <c r="G32" s="738">
        <v>0</v>
      </c>
      <c r="H32" s="738">
        <v>0</v>
      </c>
      <c r="I32" s="738">
        <v>0</v>
      </c>
      <c r="J32" s="738">
        <v>1</v>
      </c>
      <c r="K32" s="738">
        <v>1</v>
      </c>
      <c r="L32" s="738">
        <v>0</v>
      </c>
      <c r="M32" s="738">
        <v>0</v>
      </c>
      <c r="N32" s="738">
        <v>0</v>
      </c>
      <c r="O32" s="738">
        <v>0</v>
      </c>
      <c r="P32" s="280"/>
      <c r="Q32" s="738">
        <v>0</v>
      </c>
      <c r="R32" s="738">
        <v>0</v>
      </c>
    </row>
    <row r="33" spans="2:18">
      <c r="B33" s="245" t="s">
        <v>850</v>
      </c>
      <c r="C33" s="243" t="s">
        <v>881</v>
      </c>
      <c r="D33" s="738">
        <v>68</v>
      </c>
      <c r="E33" s="738">
        <v>68</v>
      </c>
      <c r="F33" s="738">
        <v>0</v>
      </c>
      <c r="G33" s="738">
        <v>0</v>
      </c>
      <c r="H33" s="738">
        <v>0</v>
      </c>
      <c r="I33" s="738">
        <v>0</v>
      </c>
      <c r="J33" s="738">
        <v>1</v>
      </c>
      <c r="K33" s="738">
        <v>1</v>
      </c>
      <c r="L33" s="738">
        <v>0</v>
      </c>
      <c r="M33" s="738">
        <v>0</v>
      </c>
      <c r="N33" s="738">
        <v>0</v>
      </c>
      <c r="O33" s="738">
        <v>0</v>
      </c>
      <c r="P33" s="280"/>
      <c r="Q33" s="738">
        <v>44</v>
      </c>
      <c r="R33" s="738">
        <v>0</v>
      </c>
    </row>
    <row r="34" spans="2:18">
      <c r="B34" s="245" t="s">
        <v>851</v>
      </c>
      <c r="C34" s="243" t="s">
        <v>882</v>
      </c>
      <c r="D34" s="738">
        <v>15057</v>
      </c>
      <c r="E34" s="738">
        <v>15057</v>
      </c>
      <c r="F34" s="738">
        <v>0</v>
      </c>
      <c r="G34" s="738">
        <v>0</v>
      </c>
      <c r="H34" s="738">
        <v>0</v>
      </c>
      <c r="I34" s="738">
        <v>0</v>
      </c>
      <c r="J34" s="738">
        <v>67</v>
      </c>
      <c r="K34" s="738">
        <v>67</v>
      </c>
      <c r="L34" s="738">
        <v>0</v>
      </c>
      <c r="M34" s="738">
        <v>0</v>
      </c>
      <c r="N34" s="738">
        <v>0</v>
      </c>
      <c r="O34" s="738">
        <v>0</v>
      </c>
      <c r="P34" s="280"/>
      <c r="Q34" s="738">
        <v>896</v>
      </c>
      <c r="R34" s="738">
        <v>0</v>
      </c>
    </row>
    <row r="35" spans="2:18">
      <c r="B35" s="245" t="s">
        <v>852</v>
      </c>
      <c r="C35" s="243" t="s">
        <v>883</v>
      </c>
      <c r="D35" s="738">
        <v>14931</v>
      </c>
      <c r="E35" s="738">
        <v>14931</v>
      </c>
      <c r="F35" s="738">
        <v>0</v>
      </c>
      <c r="G35" s="738">
        <v>0</v>
      </c>
      <c r="H35" s="738">
        <v>0</v>
      </c>
      <c r="I35" s="738">
        <v>0</v>
      </c>
      <c r="J35" s="738">
        <v>91</v>
      </c>
      <c r="K35" s="738">
        <v>91</v>
      </c>
      <c r="L35" s="738">
        <v>0</v>
      </c>
      <c r="M35" s="738">
        <v>0</v>
      </c>
      <c r="N35" s="738">
        <v>0</v>
      </c>
      <c r="O35" s="738">
        <v>0</v>
      </c>
      <c r="P35" s="280"/>
      <c r="Q35" s="738">
        <v>3076</v>
      </c>
      <c r="R35" s="738">
        <v>0</v>
      </c>
    </row>
    <row r="36" spans="2:18">
      <c r="B36" s="245" t="s">
        <v>853</v>
      </c>
      <c r="C36" s="243" t="s">
        <v>884</v>
      </c>
      <c r="D36" s="738">
        <v>3202606</v>
      </c>
      <c r="E36" s="738">
        <v>2840878</v>
      </c>
      <c r="F36" s="738">
        <v>361728</v>
      </c>
      <c r="G36" s="738">
        <v>421</v>
      </c>
      <c r="H36" s="738">
        <v>0</v>
      </c>
      <c r="I36" s="738">
        <v>421</v>
      </c>
      <c r="J36" s="738">
        <v>42227</v>
      </c>
      <c r="K36" s="738">
        <v>18265</v>
      </c>
      <c r="L36" s="738">
        <v>23962</v>
      </c>
      <c r="M36" s="738">
        <v>104</v>
      </c>
      <c r="N36" s="738">
        <v>0</v>
      </c>
      <c r="O36" s="738">
        <v>104</v>
      </c>
      <c r="P36" s="280"/>
      <c r="Q36" s="738">
        <v>1307271</v>
      </c>
      <c r="R36" s="738">
        <v>236</v>
      </c>
    </row>
    <row r="37" spans="2:18">
      <c r="B37" s="245" t="s">
        <v>854</v>
      </c>
      <c r="C37" s="243" t="s">
        <v>886</v>
      </c>
      <c r="D37" s="738">
        <v>674245</v>
      </c>
      <c r="E37" s="738">
        <v>662384</v>
      </c>
      <c r="F37" s="738">
        <v>11861</v>
      </c>
      <c r="G37" s="738">
        <v>1055</v>
      </c>
      <c r="H37" s="738">
        <v>0</v>
      </c>
      <c r="I37" s="738">
        <v>1055</v>
      </c>
      <c r="J37" s="738">
        <v>2005</v>
      </c>
      <c r="K37" s="738">
        <v>1610</v>
      </c>
      <c r="L37" s="738">
        <v>395</v>
      </c>
      <c r="M37" s="738">
        <v>191</v>
      </c>
      <c r="N37" s="738">
        <v>0</v>
      </c>
      <c r="O37" s="738">
        <v>191</v>
      </c>
      <c r="P37" s="280"/>
      <c r="Q37" s="738">
        <v>188950</v>
      </c>
      <c r="R37" s="738">
        <v>142</v>
      </c>
    </row>
    <row r="38" spans="2:18">
      <c r="B38" s="169" t="s">
        <v>855</v>
      </c>
      <c r="C38" s="244" t="s">
        <v>11</v>
      </c>
      <c r="D38" s="739">
        <v>39168519</v>
      </c>
      <c r="E38" s="739">
        <v>35847168</v>
      </c>
      <c r="F38" s="739">
        <v>3321351</v>
      </c>
      <c r="G38" s="739">
        <v>570868</v>
      </c>
      <c r="H38" s="739">
        <v>0</v>
      </c>
      <c r="I38" s="739">
        <v>570868</v>
      </c>
      <c r="J38" s="739">
        <v>-362799</v>
      </c>
      <c r="K38" s="739">
        <v>-92278</v>
      </c>
      <c r="L38" s="739">
        <v>-270521</v>
      </c>
      <c r="M38" s="739">
        <v>-345943</v>
      </c>
      <c r="N38" s="739">
        <v>0</v>
      </c>
      <c r="O38" s="739">
        <v>-345943</v>
      </c>
      <c r="P38" s="739">
        <v>-574278</v>
      </c>
      <c r="Q38" s="739">
        <v>17541873</v>
      </c>
      <c r="R38" s="739">
        <v>146074</v>
      </c>
    </row>
  </sheetData>
  <customSheetViews>
    <customSheetView guid="{5DDDA852-2807-4645-BC75-EBD4EF3323A7}" topLeftCell="A19">
      <selection activeCell="T20" sqref="T20"/>
      <pageMargins left="0.7" right="0.7" top="0.75" bottom="0.75" header="0.3" footer="0.3"/>
      <pageSetup paperSize="9" orientation="portrait" r:id="rId1"/>
    </customSheetView>
    <customSheetView guid="{DB462ED3-28DC-47D7-98F7-CED01F66E2C7}" topLeftCell="A18">
      <selection activeCell="D46" sqref="D46"/>
      <pageMargins left="0.7" right="0.7" top="0.75" bottom="0.75" header="0.3" footer="0.3"/>
      <pageSetup paperSize="9" orientation="portrait" r:id="rId2"/>
    </customSheetView>
    <customSheetView guid="{BE68C6EB-1B64-4B3E-8DDC-CA26F318E610}" topLeftCell="A38">
      <selection activeCell="D4" sqref="D4"/>
      <pageMargins left="0.7" right="0.7" top="0.75" bottom="0.75" header="0.3" footer="0.3"/>
      <pageSetup paperSize="9" orientation="portrait" r:id="rId3"/>
    </customSheetView>
    <customSheetView guid="{5AF40965-2356-4A48-B6FA-CB814CA4D7B2}" topLeftCell="A18">
      <selection activeCell="D46" sqref="D46"/>
      <pageMargins left="0.7" right="0.7" top="0.75" bottom="0.75" header="0.3" footer="0.3"/>
      <pageSetup paperSize="9" orientation="portrait" r:id="rId4"/>
    </customSheetView>
    <customSheetView guid="{3FCB7B24-049F-4685-83CB-5231093E0117}" topLeftCell="A3">
      <selection activeCell="D4" sqref="D4"/>
      <pageMargins left="0.7" right="0.7" top="0.75" bottom="0.75" header="0.3" footer="0.3"/>
      <pageSetup paperSize="9" orientation="portrait" r:id="rId5"/>
    </customSheetView>
    <customSheetView guid="{F277ACEF-9FF8-431F-8537-DE60B790AA4F}" topLeftCell="G1">
      <selection activeCell="T17" sqref="T17"/>
      <pageMargins left="0.7" right="0.7" top="0.75" bottom="0.75" header="0.3" footer="0.3"/>
      <pageSetup paperSize="9" orientation="portrait" r:id="rId6"/>
    </customSheetView>
    <customSheetView guid="{08462586-B7E0-434D-B6F4-B2B21EAA5D46}" topLeftCell="A16">
      <selection activeCell="M39" sqref="M39"/>
      <pageMargins left="0.7" right="0.7" top="0.75" bottom="0.75" header="0.3" footer="0.3"/>
      <pageSetup paperSize="9" orientation="portrait" r:id="rId7"/>
    </customSheetView>
    <customSheetView guid="{59094C18-3CB5-482F-AA6A-9C313A318EBB}">
      <selection activeCell="B15" sqref="B15"/>
      <pageMargins left="0.7" right="0.7" top="0.75" bottom="0.75" header="0.3" footer="0.3"/>
      <pageSetup paperSize="9" orientation="portrait" r:id="rId8"/>
    </customSheetView>
    <customSheetView guid="{FD092655-EBEC-4730-9895-1567D9B70D5F}" topLeftCell="A16">
      <selection activeCell="C20" sqref="C20"/>
      <pageMargins left="0.7" right="0.7" top="0.75" bottom="0.75" header="0.3" footer="0.3"/>
    </customSheetView>
    <customSheetView guid="{7CA1DEE6-746E-4947-9BED-24AAED6E8B57}">
      <selection activeCell="I12" sqref="I12"/>
      <pageMargins left="0.7" right="0.7" top="0.75" bottom="0.75" header="0.3" footer="0.3"/>
      <pageSetup paperSize="9" orientation="portrait" r:id="rId9"/>
    </customSheetView>
    <customSheetView guid="{70E7FFDC-983F-46F7-B68F-0BE0A8C942E0}" topLeftCell="A25">
      <selection activeCell="G39" sqref="G39"/>
      <pageMargins left="0.7" right="0.7" top="0.75" bottom="0.75" header="0.3" footer="0.3"/>
      <pageSetup paperSize="9" orientation="portrait" r:id="rId10"/>
    </customSheetView>
    <customSheetView guid="{F536E858-E5B2-4B36-88FC-BE776803F921}" topLeftCell="A13">
      <selection activeCell="H21" sqref="H21"/>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1"/>
    </customSheetView>
    <customSheetView guid="{F0048D33-26BA-4893-8BCC-88CEF82FEBB6}" topLeftCell="M1">
      <selection activeCell="X9" sqref="X9"/>
      <pageMargins left="0.7" right="0.7" top="0.75" bottom="0.75" header="0.3" footer="0.3"/>
    </customSheetView>
    <customSheetView guid="{8A1326BD-F0AB-414F-9F91-C2BB94CC9C17}" topLeftCell="H10">
      <selection activeCell="P22" sqref="P22"/>
      <pageMargins left="0.7" right="0.7" top="0.75" bottom="0.75" header="0.3" footer="0.3"/>
    </customSheetView>
    <customSheetView guid="{FB7DEBE1-1047-4BE4-82FD-4BCA0CA8DD58}" topLeftCell="A7">
      <selection activeCell="B16" sqref="B16"/>
      <pageMargins left="0.7" right="0.7" top="0.75" bottom="0.75" header="0.3" footer="0.3"/>
      <pageSetup paperSize="9" orientation="portrait" r:id="rId12"/>
    </customSheetView>
    <customSheetView guid="{B3153F5C-CAD5-4C41-96F3-3BC56052414C}" topLeftCell="H1">
      <selection activeCell="N15" sqref="N15:O15"/>
      <pageMargins left="0.7" right="0.7" top="0.75" bottom="0.75" header="0.3" footer="0.3"/>
      <pageSetup paperSize="9" orientation="portrait" r:id="rId13"/>
    </customSheetView>
    <customSheetView guid="{A7B3A108-9CF6-4687-9321-110D304B17B9}" topLeftCell="A13">
      <selection activeCell="H21" sqref="H21"/>
      <pageMargins left="0.7" right="0.7" top="0.75" bottom="0.75" header="0.3" footer="0.3"/>
    </customSheetView>
    <customSheetView guid="{D2C72E70-F766-4D56-9E10-3C91A63BB7F3}" topLeftCell="A7">
      <selection activeCell="B14" sqref="B14"/>
      <pageMargins left="0.7" right="0.7" top="0.75" bottom="0.75" header="0.3" footer="0.3"/>
      <pageSetup paperSize="9" orientation="portrait" r:id="rId14"/>
    </customSheetView>
    <customSheetView guid="{7CCD1884-1631-4809-8751-AE0939C32419}">
      <selection activeCell="T20" sqref="T20"/>
      <pageMargins left="0.7" right="0.7" top="0.75" bottom="0.75" header="0.3" footer="0.3"/>
      <pageSetup paperSize="9" orientation="portrait" r:id="rId15"/>
    </customSheetView>
    <customSheetView guid="{3AD1D9CC-D162-4119-AFCC-0AF9105FB248}">
      <selection activeCell="J28" sqref="J28"/>
      <pageMargins left="0.7" right="0.7" top="0.75" bottom="0.75" header="0.3" footer="0.3"/>
      <pageSetup paperSize="9" orientation="portrait" r:id="rId16"/>
    </customSheetView>
    <customSheetView guid="{931AA63B-6827-4BF4-8E25-ED232A88A09C}" topLeftCell="A43">
      <selection activeCell="E58" sqref="E58"/>
      <pageMargins left="0.7" right="0.7" top="0.75" bottom="0.75" header="0.3" footer="0.3"/>
    </customSheetView>
    <customSheetView guid="{CA1DE4BE-C006-4405-B064-304EE6CCACF1}" topLeftCell="A16">
      <selection activeCell="M39" sqref="M39"/>
      <pageMargins left="0.7" right="0.7" top="0.75" bottom="0.75" header="0.3" footer="0.3"/>
      <pageSetup paperSize="9" orientation="portrait" r:id="rId17"/>
    </customSheetView>
    <customSheetView guid="{D3393B8E-C3CB-4E3A-976E-E4CD065299F0}" topLeftCell="E22">
      <selection activeCell="AE45" sqref="AE45"/>
      <pageMargins left="0.7" right="0.7" top="0.75" bottom="0.75" header="0.3" footer="0.3"/>
      <pageSetup paperSize="9" orientation="portrait" r:id="rId18"/>
    </customSheetView>
    <customSheetView guid="{21329C76-F86B-400D-B8F5-F75B383E5B14}" topLeftCell="A16">
      <selection activeCell="M39" sqref="M39"/>
      <pageMargins left="0.7" right="0.7" top="0.75" bottom="0.75" header="0.3" footer="0.3"/>
      <pageSetup paperSize="9" orientation="portrait" r:id="rId19"/>
    </customSheetView>
    <customSheetView guid="{CFC92B1C-D4F2-414F-8F12-92F529035B08}" topLeftCell="A14">
      <selection activeCell="J22" sqref="J22"/>
      <pageMargins left="0.7" right="0.7" top="0.75" bottom="0.75" header="0.3" footer="0.3"/>
      <pageSetup paperSize="9" orientation="portrait" r:id="rId20"/>
    </customSheetView>
    <customSheetView guid="{697182B0-1BEF-4A85-93A0-596802852AF2}" topLeftCell="A18">
      <selection activeCell="D46" sqref="D46"/>
      <pageMargins left="0.7" right="0.7" top="0.75" bottom="0.75" header="0.3" footer="0.3"/>
      <pageSetup paperSize="9" orientation="portrait" r:id="rId21"/>
    </customSheetView>
    <customSheetView guid="{D37F8A47-E42F-4741-BE8D-5D961F7BB394}" topLeftCell="A38">
      <selection activeCell="D4" sqref="D4"/>
      <pageMargins left="0.7" right="0.7" top="0.75" bottom="0.75" header="0.3" footer="0.3"/>
      <pageSetup paperSize="9" orientation="portrait" r:id="rId22"/>
    </customSheetView>
    <customSheetView guid="{C83D4249-7B44-432A-B7FB-A6ACA6880240}" topLeftCell="A38">
      <selection activeCell="D4" sqref="D4"/>
      <pageMargins left="0.7" right="0.7" top="0.75" bottom="0.75" header="0.3" footer="0.3"/>
      <pageSetup paperSize="9" orientation="portrait" r:id="rId23"/>
    </customSheetView>
    <customSheetView guid="{51337751-BEAF-43F3-8CC9-400B99E751E8}" topLeftCell="A34">
      <selection activeCell="F49" sqref="F49"/>
      <pageMargins left="0.7" right="0.7" top="0.75" bottom="0.75" header="0.3" footer="0.3"/>
      <pageSetup paperSize="9" orientation="portrait" r:id="rId24"/>
    </customSheetView>
    <customSheetView guid="{EB80C77D-AF78-41A9-A5FE-A7459DA92422}" topLeftCell="A19">
      <selection activeCell="N55" sqref="N55"/>
      <pageMargins left="0.7" right="0.7" top="0.75" bottom="0.75" header="0.3" footer="0.3"/>
      <pageSetup paperSize="9" orientation="portrait" r:id="rId25"/>
    </customSheetView>
  </customSheetViews>
  <mergeCells count="11">
    <mergeCell ref="R13:R14"/>
    <mergeCell ref="Q11:R11"/>
    <mergeCell ref="D12:I12"/>
    <mergeCell ref="J12:O12"/>
    <mergeCell ref="P12:P13"/>
    <mergeCell ref="Q12:R12"/>
    <mergeCell ref="D13:F13"/>
    <mergeCell ref="G13:I13"/>
    <mergeCell ref="J13:L13"/>
    <mergeCell ref="M13:O13"/>
    <mergeCell ref="Q13:Q14"/>
  </mergeCells>
  <pageMargins left="0.7" right="0.7" top="0.75" bottom="0.75" header="0.3" footer="0.3"/>
  <pageSetup paperSize="9"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31"/>
  <sheetViews>
    <sheetView showGridLines="0" workbookViewId="0"/>
  </sheetViews>
  <sheetFormatPr defaultColWidth="9.140625" defaultRowHeight="12"/>
  <cols>
    <col min="1" max="1" width="9.42578125" style="2" customWidth="1"/>
    <col min="2" max="2" width="33.85546875" style="7" customWidth="1"/>
    <col min="3" max="3" width="24" style="7" customWidth="1"/>
    <col min="4" max="4" width="13.85546875" style="7" customWidth="1"/>
    <col min="5" max="5" width="15.42578125" style="7" customWidth="1"/>
    <col min="6" max="6" width="11.5703125" style="7" customWidth="1"/>
    <col min="7" max="7" width="16.42578125" style="7" customWidth="1"/>
    <col min="8" max="8" width="10" style="7" bestFit="1" customWidth="1"/>
    <col min="9" max="9" width="37.140625" style="7" bestFit="1" customWidth="1"/>
    <col min="10" max="16384" width="9.140625" style="2"/>
  </cols>
  <sheetData>
    <row r="1" spans="1:9" ht="21.75" customHeight="1">
      <c r="A1" s="537" t="str">
        <f>HYPERLINK(INDEX!A1,"към началната страница")</f>
        <v>към началната страница</v>
      </c>
      <c r="B1" s="466"/>
    </row>
    <row r="2" spans="1:9" customFormat="1" ht="16.5" customHeight="1"/>
    <row r="3" spans="1:9" customFormat="1" ht="12.75"/>
    <row r="4" spans="1:9" customFormat="1" ht="12.75"/>
    <row r="5" spans="1:9" customFormat="1" ht="12.75"/>
    <row r="6" spans="1:9" customFormat="1" ht="12.75"/>
    <row r="7" spans="1:9" customFormat="1" ht="12.75"/>
    <row r="8" spans="1:9" customFormat="1" ht="12.75"/>
    <row r="9" spans="1:9">
      <c r="B9" s="366" t="s">
        <v>1486</v>
      </c>
      <c r="C9" s="367"/>
      <c r="D9" s="367"/>
      <c r="E9" s="366"/>
      <c r="F9" s="367"/>
      <c r="G9" s="367"/>
      <c r="H9" s="367"/>
      <c r="I9" s="367"/>
    </row>
    <row r="10" spans="1:9">
      <c r="B10" s="363"/>
      <c r="C10" s="364"/>
      <c r="D10" s="364"/>
      <c r="E10" s="364"/>
      <c r="F10" s="364"/>
      <c r="G10" s="364"/>
      <c r="H10" s="364"/>
      <c r="I10" s="364"/>
    </row>
    <row r="11" spans="1:9">
      <c r="B11" s="365"/>
      <c r="C11" s="364"/>
      <c r="D11" s="364"/>
      <c r="E11" s="364"/>
      <c r="F11" s="364"/>
      <c r="G11" s="364"/>
      <c r="H11" s="364"/>
      <c r="I11" s="364"/>
    </row>
    <row r="12" spans="1:9">
      <c r="B12" s="362"/>
      <c r="C12" s="38"/>
      <c r="D12" s="38"/>
      <c r="E12" s="38"/>
      <c r="F12" s="38"/>
      <c r="G12" s="38"/>
      <c r="H12" s="38"/>
      <c r="I12" s="38"/>
    </row>
    <row r="13" spans="1:9" ht="24" customHeight="1">
      <c r="B13" s="789" t="s">
        <v>1473</v>
      </c>
      <c r="C13" s="789" t="s">
        <v>1474</v>
      </c>
      <c r="D13" s="791" t="s">
        <v>1472</v>
      </c>
      <c r="E13" s="792"/>
      <c r="F13" s="792"/>
      <c r="G13" s="792"/>
      <c r="H13" s="793"/>
      <c r="I13" s="789" t="s">
        <v>1466</v>
      </c>
    </row>
    <row r="14" spans="1:9" ht="36">
      <c r="B14" s="790"/>
      <c r="C14" s="790"/>
      <c r="D14" s="145" t="s">
        <v>1467</v>
      </c>
      <c r="E14" s="145" t="s">
        <v>1468</v>
      </c>
      <c r="F14" s="145" t="s">
        <v>1469</v>
      </c>
      <c r="G14" s="145" t="s">
        <v>1470</v>
      </c>
      <c r="H14" s="145" t="s">
        <v>1471</v>
      </c>
      <c r="I14" s="790"/>
    </row>
    <row r="15" spans="1:9">
      <c r="B15" s="14" t="s">
        <v>0</v>
      </c>
      <c r="C15" s="14" t="s">
        <v>1</v>
      </c>
      <c r="D15" s="14" t="s">
        <v>2</v>
      </c>
      <c r="E15" s="14" t="s">
        <v>3</v>
      </c>
      <c r="F15" s="14" t="s">
        <v>4</v>
      </c>
      <c r="G15" s="14" t="s">
        <v>5</v>
      </c>
      <c r="H15" s="14" t="s">
        <v>6</v>
      </c>
      <c r="I15" s="14" t="s">
        <v>61</v>
      </c>
    </row>
    <row r="16" spans="1:9" ht="24">
      <c r="B16" s="351" t="s">
        <v>1831</v>
      </c>
      <c r="C16" s="13" t="s">
        <v>12</v>
      </c>
      <c r="D16" s="14" t="s">
        <v>13</v>
      </c>
      <c r="E16" s="15"/>
      <c r="F16" s="15"/>
      <c r="G16" s="15"/>
      <c r="H16" s="15"/>
      <c r="I16" s="15" t="s">
        <v>1445</v>
      </c>
    </row>
    <row r="17" spans="2:9">
      <c r="B17" s="352" t="s">
        <v>115</v>
      </c>
      <c r="C17" s="13" t="s">
        <v>12</v>
      </c>
      <c r="D17" s="14" t="s">
        <v>13</v>
      </c>
      <c r="E17" s="15"/>
      <c r="F17" s="15"/>
      <c r="G17" s="15"/>
      <c r="H17" s="15"/>
      <c r="I17" s="15" t="s">
        <v>1446</v>
      </c>
    </row>
    <row r="18" spans="2:9">
      <c r="B18" s="351" t="s">
        <v>116</v>
      </c>
      <c r="C18" s="13" t="s">
        <v>498</v>
      </c>
      <c r="D18" s="14"/>
      <c r="E18" s="15"/>
      <c r="F18" s="14" t="s">
        <v>13</v>
      </c>
      <c r="G18" s="15"/>
      <c r="H18" s="15"/>
      <c r="I18" s="15" t="s">
        <v>119</v>
      </c>
    </row>
    <row r="19" spans="2:9">
      <c r="B19" s="352" t="s">
        <v>1442</v>
      </c>
      <c r="C19" s="13" t="s">
        <v>12</v>
      </c>
      <c r="D19" s="14" t="s">
        <v>13</v>
      </c>
      <c r="E19" s="15"/>
      <c r="F19" s="15"/>
      <c r="G19" s="15"/>
      <c r="H19" s="15"/>
      <c r="I19" s="15" t="s">
        <v>120</v>
      </c>
    </row>
    <row r="20" spans="2:9">
      <c r="B20" s="351" t="s">
        <v>117</v>
      </c>
      <c r="C20" s="13" t="s">
        <v>498</v>
      </c>
      <c r="D20" s="14"/>
      <c r="E20" s="15"/>
      <c r="F20" s="34" t="s">
        <v>13</v>
      </c>
      <c r="G20" s="15"/>
      <c r="H20" s="15"/>
      <c r="I20" s="15" t="s">
        <v>118</v>
      </c>
    </row>
    <row r="21" spans="2:9">
      <c r="B21" s="351" t="s">
        <v>501</v>
      </c>
      <c r="C21" s="13" t="s">
        <v>12</v>
      </c>
      <c r="D21" s="14" t="s">
        <v>13</v>
      </c>
      <c r="E21" s="15"/>
      <c r="F21" s="15"/>
      <c r="G21" s="15"/>
      <c r="H21" s="15"/>
      <c r="I21" s="15" t="s">
        <v>500</v>
      </c>
    </row>
    <row r="22" spans="2:9">
      <c r="B22" s="351" t="s">
        <v>570</v>
      </c>
      <c r="C22" s="13" t="s">
        <v>12</v>
      </c>
      <c r="D22" s="14" t="s">
        <v>13</v>
      </c>
      <c r="E22" s="15"/>
      <c r="F22" s="15"/>
      <c r="G22" s="15"/>
      <c r="H22" s="15"/>
      <c r="I22" s="15" t="s">
        <v>1444</v>
      </c>
    </row>
    <row r="23" spans="2:9">
      <c r="B23" s="351" t="s">
        <v>571</v>
      </c>
      <c r="C23" s="13" t="s">
        <v>12</v>
      </c>
      <c r="D23" s="14" t="s">
        <v>13</v>
      </c>
      <c r="E23" s="15"/>
      <c r="F23" s="15"/>
      <c r="G23" s="15"/>
      <c r="H23" s="15"/>
      <c r="I23" s="15" t="s">
        <v>1443</v>
      </c>
    </row>
    <row r="27" spans="2:9">
      <c r="B27" s="2"/>
      <c r="C27" s="2"/>
    </row>
    <row r="28" spans="2:9">
      <c r="B28" s="2"/>
      <c r="C28" s="2"/>
    </row>
    <row r="29" spans="2:9">
      <c r="B29" s="2"/>
      <c r="C29" s="2"/>
    </row>
    <row r="30" spans="2:9">
      <c r="B30" s="2"/>
      <c r="C30" s="2"/>
    </row>
    <row r="31" spans="2:9">
      <c r="B31" s="2"/>
      <c r="C31" s="2"/>
    </row>
  </sheetData>
  <customSheetViews>
    <customSheetView guid="{5DDDA852-2807-4645-BC75-EBD4EF3323A7}" topLeftCell="E1">
      <selection activeCell="I16" sqref="I16:I29"/>
      <pageMargins left="0.7" right="0.7" top="0.75" bottom="0.75" header="0.3" footer="0.3"/>
      <pageSetup paperSize="9" orientation="portrait" r:id="rId1"/>
    </customSheetView>
    <customSheetView guid="{DB462ED3-28DC-47D7-98F7-CED01F66E2C7}">
      <selection activeCell="G7" sqref="G7"/>
      <pageMargins left="0.7" right="0.7" top="0.75" bottom="0.75" header="0.3" footer="0.3"/>
      <pageSetup paperSize="9" orientation="portrait" r:id="rId2"/>
    </customSheetView>
    <customSheetView guid="{BE68C6EB-1B64-4B3E-8DDC-CA26F318E610}" topLeftCell="A8">
      <selection activeCell="C38" sqref="C38"/>
      <pageMargins left="0.7" right="0.7" top="0.75" bottom="0.75" header="0.3" footer="0.3"/>
      <pageSetup paperSize="9" orientation="portrait" r:id="rId3"/>
    </customSheetView>
    <customSheetView guid="{5AF40965-2356-4A48-B6FA-CB814CA4D7B2}" topLeftCell="A10">
      <selection activeCell="A35" sqref="A35:B35"/>
      <pageMargins left="0.7" right="0.7" top="0.75" bottom="0.75" header="0.3" footer="0.3"/>
      <pageSetup paperSize="9" orientation="portrait" r:id="rId4"/>
    </customSheetView>
    <customSheetView guid="{3FCB7B24-049F-4685-83CB-5231093E0117}" topLeftCell="A11">
      <selection activeCell="C11" sqref="C11"/>
      <pageMargins left="0.7" right="0.7" top="0.75" bottom="0.75" header="0.3" footer="0.3"/>
      <pageSetup paperSize="9" orientation="portrait" r:id="rId5"/>
    </customSheetView>
    <customSheetView guid="{F277ACEF-9FF8-431F-8537-DE60B790AA4F}">
      <selection activeCell="B31" sqref="B31"/>
      <pageMargins left="0.7" right="0.7" top="0.75" bottom="0.75" header="0.3" footer="0.3"/>
      <pageSetup paperSize="9" orientation="portrait" r:id="rId6"/>
    </customSheetView>
    <customSheetView guid="{08462586-B7E0-434D-B6F4-B2B21EAA5D46}" topLeftCell="A10">
      <selection activeCell="B42" sqref="B42"/>
      <pageMargins left="0.7" right="0.7" top="0.75" bottom="0.75" header="0.3" footer="0.3"/>
      <pageSetup paperSize="9" orientation="portrait" r:id="rId7"/>
    </customSheetView>
    <customSheetView guid="{59094C18-3CB5-482F-AA6A-9C313A318EBB}" topLeftCell="A10">
      <selection activeCell="A15" sqref="A15"/>
      <pageMargins left="0.7" right="0.7" top="0.75" bottom="0.75" header="0.3" footer="0.3"/>
      <pageSetup paperSize="9" orientation="portrait" r:id="rId8"/>
    </customSheetView>
    <customSheetView guid="{FD092655-EBEC-4730-9895-1567D9B70D5F}" topLeftCell="E4">
      <selection activeCell="K16" sqref="K16"/>
      <pageMargins left="0.7" right="0.7" top="0.75" bottom="0.75" header="0.3" footer="0.3"/>
      <pageSetup paperSize="9" orientation="portrait" r:id="rId9"/>
    </customSheetView>
    <customSheetView guid="{7CA1DEE6-746E-4947-9BED-24AAED6E8B57}" topLeftCell="A13">
      <selection activeCell="D37" sqref="D37"/>
      <pageMargins left="0.7" right="0.7" top="0.75" bottom="0.75" header="0.3" footer="0.3"/>
      <pageSetup paperSize="9" orientation="portrait" r:id="rId10"/>
    </customSheetView>
    <customSheetView guid="{70E7FFDC-983F-46F7-B68F-0BE0A8C942E0}" topLeftCell="A13">
      <selection activeCell="A38" sqref="A38"/>
      <pageMargins left="0.7" right="0.7" top="0.75" bottom="0.75" header="0.3" footer="0.3"/>
      <pageSetup paperSize="9" orientation="portrait" r:id="rId11"/>
    </customSheetView>
    <customSheetView guid="{F536E858-E5B2-4B36-88FC-BE776803F921}" topLeftCell="E4">
      <selection activeCell="K16" sqref="K16"/>
      <pageMargins left="0.7" right="0.7" top="0.75" bottom="0.75" header="0.3" footer="0.3"/>
      <pageSetup paperSize="9" orientation="portrait" r:id="rId12"/>
    </customSheetView>
    <customSheetView guid="{0780CBEB-AF66-401E-9AFD-5F77700585BC}">
      <selection activeCell="D37" sqref="D37"/>
      <pageMargins left="0.7" right="0.7" top="0.75" bottom="0.75" header="0.3" footer="0.3"/>
      <pageSetup paperSize="9" orientation="portrait" r:id="rId13"/>
    </customSheetView>
    <customSheetView guid="{F0048D33-26BA-4893-8BCC-88CEF82FEBB6}" topLeftCell="D1">
      <selection activeCell="H15" sqref="H15"/>
      <pageMargins left="0.7" right="0.7" top="0.75" bottom="0.75" header="0.3" footer="0.3"/>
      <pageSetup paperSize="9" orientation="portrait" r:id="rId14"/>
    </customSheetView>
    <customSheetView guid="{8A1326BD-F0AB-414F-9F91-C2BB94CC9C17}" topLeftCell="A10">
      <selection activeCell="A15" sqref="A15:G28"/>
      <pageMargins left="0.7" right="0.7" top="0.75" bottom="0.75" header="0.3" footer="0.3"/>
      <pageSetup paperSize="9" orientation="portrait" r:id="rId15"/>
    </customSheetView>
    <customSheetView guid="{FB7DEBE1-1047-4BE4-82FD-4BCA0CA8DD58}">
      <selection activeCell="A15" sqref="A15:G28"/>
      <pageMargins left="0.7" right="0.7" top="0.75" bottom="0.75" header="0.3" footer="0.3"/>
      <pageSetup paperSize="9" orientation="portrait" r:id="rId16"/>
    </customSheetView>
    <customSheetView guid="{B3153F5C-CAD5-4C41-96F3-3BC56052414C}" topLeftCell="C1">
      <selection activeCell="K15" sqref="K15:K16"/>
      <pageMargins left="0.7" right="0.7" top="0.75" bottom="0.75" header="0.3" footer="0.3"/>
      <pageSetup paperSize="9" orientation="portrait" r:id="rId17"/>
    </customSheetView>
    <customSheetView guid="{A7B3A108-9CF6-4687-9321-110D304B17B9}" topLeftCell="E1">
      <selection activeCell="K16" sqref="K16"/>
      <pageMargins left="0.7" right="0.7" top="0.75" bottom="0.75" header="0.3" footer="0.3"/>
      <pageSetup paperSize="9" orientation="portrait" r:id="rId18"/>
    </customSheetView>
    <customSheetView guid="{D2C72E70-F766-4D56-9E10-3C91A63BB7F3}" topLeftCell="A10">
      <selection activeCell="A15" sqref="A15"/>
      <pageMargins left="0.7" right="0.7" top="0.75" bottom="0.75" header="0.3" footer="0.3"/>
      <pageSetup paperSize="9" orientation="portrait" r:id="rId19"/>
    </customSheetView>
    <customSheetView guid="{7CCD1884-1631-4809-8751-AE0939C32419}">
      <selection activeCell="I16" sqref="I16:I29"/>
      <pageMargins left="0.7" right="0.7" top="0.75" bottom="0.75" header="0.3" footer="0.3"/>
      <pageSetup paperSize="9" orientation="portrait" r:id="rId20"/>
    </customSheetView>
    <customSheetView guid="{3AD1D9CC-D162-4119-AFCC-0AF9105FB248}" topLeftCell="A17">
      <selection activeCell="B30" sqref="B30"/>
      <pageMargins left="0.7" right="0.7" top="0.75" bottom="0.75" header="0.3" footer="0.3"/>
      <pageSetup paperSize="9" orientation="portrait" r:id="rId21"/>
    </customSheetView>
    <customSheetView guid="{931AA63B-6827-4BF4-8E25-ED232A88A09C}" topLeftCell="E4">
      <selection activeCell="K16" sqref="K16"/>
      <pageMargins left="0.7" right="0.7" top="0.75" bottom="0.75" header="0.3" footer="0.3"/>
      <pageSetup paperSize="9" orientation="portrait" r:id="rId22"/>
    </customSheetView>
    <customSheetView guid="{CA1DE4BE-C006-4405-B064-304EE6CCACF1}" topLeftCell="A10">
      <selection activeCell="B42" sqref="B42"/>
      <pageMargins left="0.7" right="0.7" top="0.75" bottom="0.75" header="0.3" footer="0.3"/>
      <pageSetup paperSize="9" orientation="portrait" r:id="rId23"/>
    </customSheetView>
    <customSheetView guid="{D3393B8E-C3CB-4E3A-976E-E4CD065299F0}">
      <selection activeCell="A39" sqref="A39"/>
      <pageMargins left="0.7" right="0.7" top="0.75" bottom="0.75" header="0.3" footer="0.3"/>
      <pageSetup paperSize="9" orientation="portrait" r:id="rId24"/>
    </customSheetView>
    <customSheetView guid="{21329C76-F86B-400D-B8F5-F75B383E5B14}" topLeftCell="A10">
      <selection activeCell="B42" sqref="B42"/>
      <pageMargins left="0.7" right="0.7" top="0.75" bottom="0.75" header="0.3" footer="0.3"/>
      <pageSetup paperSize="9" orientation="portrait" r:id="rId25"/>
    </customSheetView>
    <customSheetView guid="{CFC92B1C-D4F2-414F-8F12-92F529035B08}">
      <selection activeCell="C4" sqref="C4"/>
      <pageMargins left="0.7" right="0.7" top="0.75" bottom="0.75" header="0.3" footer="0.3"/>
      <pageSetup paperSize="9" orientation="portrait" r:id="rId26"/>
    </customSheetView>
    <customSheetView guid="{697182B0-1BEF-4A85-93A0-596802852AF2}" topLeftCell="A10">
      <selection activeCell="A35" sqref="A35:B35"/>
      <pageMargins left="0.7" right="0.7" top="0.75" bottom="0.75" header="0.3" footer="0.3"/>
      <pageSetup paperSize="9" orientation="portrait" r:id="rId27"/>
    </customSheetView>
    <customSheetView guid="{D37F8A47-E42F-4741-BE8D-5D961F7BB394}" topLeftCell="A8">
      <selection activeCell="C38" sqref="C38"/>
      <pageMargins left="0.7" right="0.7" top="0.75" bottom="0.75" header="0.3" footer="0.3"/>
      <pageSetup paperSize="9" orientation="portrait" r:id="rId28"/>
    </customSheetView>
    <customSheetView guid="{C83D4249-7B44-432A-B7FB-A6ACA6880240}" topLeftCell="A8">
      <selection activeCell="C38" sqref="C38"/>
      <pageMargins left="0.7" right="0.7" top="0.75" bottom="0.75" header="0.3" footer="0.3"/>
      <pageSetup paperSize="9" orientation="portrait" r:id="rId29"/>
    </customSheetView>
    <customSheetView guid="{51337751-BEAF-43F3-8CC9-400B99E751E8}" topLeftCell="A4">
      <selection activeCell="D35" sqref="D35"/>
      <pageMargins left="0.7" right="0.7" top="0.75" bottom="0.75" header="0.3" footer="0.3"/>
      <pageSetup paperSize="9" orientation="portrait" r:id="rId30"/>
    </customSheetView>
    <customSheetView guid="{EB80C77D-AF78-41A9-A5FE-A7459DA92422}" topLeftCell="E1">
      <selection activeCell="N55" sqref="N55"/>
      <pageMargins left="0.7" right="0.7" top="0.75" bottom="0.75" header="0.3" footer="0.3"/>
      <pageSetup paperSize="9" orientation="portrait" r:id="rId31"/>
    </customSheetView>
  </customSheetViews>
  <mergeCells count="4">
    <mergeCell ref="B13:B14"/>
    <mergeCell ref="D13:H13"/>
    <mergeCell ref="I13:I14"/>
    <mergeCell ref="C13:C14"/>
  </mergeCells>
  <hyperlinks>
    <hyperlink ref="A1" location="INDEX!A1" display="INDEX!A1" xr:uid="{7EFDD9E2-9EC1-44FA-8E1A-00EDA4B56091}"/>
  </hyperlinks>
  <pageMargins left="0.7" right="0.7" top="0.75" bottom="0.75" header="0.3" footer="0.3"/>
  <pageSetup paperSize="9" orientation="portrait"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I17"/>
  <sheetViews>
    <sheetView showGridLines="0" zoomScaleNormal="110" workbookViewId="0">
      <selection activeCell="I3" sqref="I3"/>
    </sheetView>
  </sheetViews>
  <sheetFormatPr defaultColWidth="9.140625" defaultRowHeight="12"/>
  <cols>
    <col min="1" max="1" width="5.85546875" style="2" customWidth="1"/>
    <col min="2" max="2" width="4.42578125" style="2" customWidth="1"/>
    <col min="3" max="3" width="17" style="2" customWidth="1"/>
    <col min="4" max="4" width="12.7109375" style="2" customWidth="1"/>
    <col min="5" max="5" width="11" style="2" customWidth="1"/>
    <col min="6" max="6" width="9.5703125" style="2" customWidth="1"/>
    <col min="7" max="7" width="11.5703125" style="2" customWidth="1"/>
    <col min="8" max="8" width="11.42578125" style="2" bestFit="1" customWidth="1"/>
    <col min="9" max="9" width="11" style="2" customWidth="1"/>
    <col min="10" max="16384" width="9.140625" style="2"/>
  </cols>
  <sheetData>
    <row r="1" spans="1:9" ht="12.75">
      <c r="A1" s="457" t="str">
        <f>HYPERLINK("#INDEX!A2","към началната страница")</f>
        <v>към началната страница</v>
      </c>
      <c r="B1" s="724"/>
      <c r="C1" s="724"/>
    </row>
    <row r="2" spans="1:9" ht="12.75">
      <c r="A2"/>
    </row>
    <row r="3" spans="1:9" ht="12.75">
      <c r="A3"/>
    </row>
    <row r="4" spans="1:9" ht="12.75">
      <c r="A4"/>
    </row>
    <row r="5" spans="1:9" ht="12.75">
      <c r="A5"/>
    </row>
    <row r="6" spans="1:9" ht="12.75">
      <c r="A6"/>
    </row>
    <row r="7" spans="1:9" ht="12.75">
      <c r="A7"/>
    </row>
    <row r="8" spans="1:9" ht="12.75">
      <c r="A8"/>
    </row>
    <row r="9" spans="1:9">
      <c r="B9" s="360" t="s">
        <v>1010</v>
      </c>
      <c r="C9" s="361"/>
      <c r="D9" s="361"/>
      <c r="E9" s="361"/>
      <c r="F9" s="361"/>
      <c r="G9" s="361"/>
      <c r="H9" s="361"/>
      <c r="I9" s="361"/>
    </row>
    <row r="11" spans="1:9">
      <c r="B11" s="38"/>
      <c r="C11" s="45"/>
      <c r="D11" s="45"/>
      <c r="E11" s="45"/>
      <c r="I11" s="195" t="s">
        <v>131</v>
      </c>
    </row>
    <row r="12" spans="1:9">
      <c r="D12" s="835" t="s">
        <v>967</v>
      </c>
      <c r="E12" s="835"/>
      <c r="F12" s="835"/>
      <c r="G12" s="835"/>
      <c r="H12" s="835"/>
      <c r="I12" s="835"/>
    </row>
    <row r="13" spans="1:9" ht="36">
      <c r="D13" s="221" t="s">
        <v>200</v>
      </c>
      <c r="E13" s="221" t="s">
        <v>481</v>
      </c>
      <c r="F13" s="221" t="s">
        <v>968</v>
      </c>
      <c r="G13" s="221" t="s">
        <v>201</v>
      </c>
      <c r="H13" s="221" t="s">
        <v>969</v>
      </c>
      <c r="I13" s="221" t="s">
        <v>11</v>
      </c>
    </row>
    <row r="14" spans="1:9">
      <c r="B14" s="38"/>
      <c r="C14" s="45"/>
      <c r="D14" s="375" t="s">
        <v>0</v>
      </c>
      <c r="E14" s="375" t="s">
        <v>1</v>
      </c>
      <c r="F14" s="375" t="s">
        <v>2</v>
      </c>
      <c r="G14" s="375" t="s">
        <v>3</v>
      </c>
      <c r="H14" s="34" t="s">
        <v>4</v>
      </c>
      <c r="I14" s="34" t="s">
        <v>5</v>
      </c>
    </row>
    <row r="15" spans="1:9">
      <c r="B15" s="42">
        <v>1</v>
      </c>
      <c r="C15" s="20" t="s">
        <v>81</v>
      </c>
      <c r="D15" s="740">
        <v>2235964</v>
      </c>
      <c r="E15" s="140">
        <v>4764400</v>
      </c>
      <c r="F15" s="740">
        <v>6694462</v>
      </c>
      <c r="G15" s="140">
        <v>14218850</v>
      </c>
      <c r="H15" s="140">
        <v>10294</v>
      </c>
      <c r="I15" s="138">
        <v>27923970</v>
      </c>
    </row>
    <row r="16" spans="1:9">
      <c r="B16" s="42">
        <v>2</v>
      </c>
      <c r="C16" s="20" t="s">
        <v>79</v>
      </c>
      <c r="D16" s="140">
        <v>0</v>
      </c>
      <c r="E16" s="140">
        <v>318456</v>
      </c>
      <c r="F16" s="140">
        <v>2540951</v>
      </c>
      <c r="G16" s="140">
        <v>2829309</v>
      </c>
      <c r="H16" s="140">
        <v>0</v>
      </c>
      <c r="I16" s="138">
        <v>5688716</v>
      </c>
    </row>
    <row r="17" spans="2:9">
      <c r="B17" s="268">
        <v>3</v>
      </c>
      <c r="C17" s="269" t="s">
        <v>11</v>
      </c>
      <c r="D17" s="138">
        <v>2235964</v>
      </c>
      <c r="E17" s="138">
        <v>5082856</v>
      </c>
      <c r="F17" s="138">
        <v>9235413</v>
      </c>
      <c r="G17" s="138">
        <v>17048159</v>
      </c>
      <c r="H17" s="138">
        <v>10294</v>
      </c>
      <c r="I17" s="138">
        <v>33612686</v>
      </c>
    </row>
  </sheetData>
  <customSheetViews>
    <customSheetView guid="{5DDDA852-2807-4645-BC75-EBD4EF3323A7}" topLeftCell="A10">
      <selection activeCell="X28" sqref="X28"/>
      <pageMargins left="0.7" right="0.7" top="0.75" bottom="0.75" header="0.3" footer="0.3"/>
      <pageSetup paperSize="9" orientation="portrait" r:id="rId1"/>
    </customSheetView>
    <customSheetView guid="{DB462ED3-28DC-47D7-98F7-CED01F66E2C7}" topLeftCell="A3">
      <selection activeCell="D43" sqref="D43"/>
      <pageMargins left="0.7" right="0.7" top="0.75" bottom="0.75" header="0.3" footer="0.3"/>
      <pageSetup paperSize="9" orientation="portrait" r:id="rId2"/>
    </customSheetView>
    <customSheetView guid="{BE68C6EB-1B64-4B3E-8DDC-CA26F318E610}" topLeftCell="A19">
      <selection activeCell="D4" sqref="D4"/>
      <pageMargins left="0.7" right="0.7" top="0.75" bottom="0.75" header="0.3" footer="0.3"/>
      <pageSetup paperSize="9" orientation="portrait" r:id="rId3"/>
    </customSheetView>
    <customSheetView guid="{5AF40965-2356-4A48-B6FA-CB814CA4D7B2}">
      <selection activeCell="I50" sqref="I50"/>
      <pageMargins left="0.7" right="0.7" top="0.75" bottom="0.75" header="0.3" footer="0.3"/>
      <pageSetup paperSize="9" orientation="portrait" r:id="rId4"/>
    </customSheetView>
    <customSheetView guid="{3FCB7B24-049F-4685-83CB-5231093E0117}">
      <selection activeCell="J21" sqref="J21"/>
      <pageMargins left="0.7" right="0.7" top="0.75" bottom="0.75" header="0.3" footer="0.3"/>
      <pageSetup paperSize="9" orientation="portrait" r:id="rId5"/>
    </customSheetView>
    <customSheetView guid="{F277ACEF-9FF8-431F-8537-DE60B790AA4F}" topLeftCell="C13">
      <selection activeCell="K30" sqref="K30"/>
      <pageMargins left="0.7" right="0.7" top="0.75" bottom="0.75" header="0.3" footer="0.3"/>
      <pageSetup paperSize="9" orientation="portrait" r:id="rId6"/>
    </customSheetView>
    <customSheetView guid="{08462586-B7E0-434D-B6F4-B2B21EAA5D46}">
      <selection activeCell="K65" sqref="K65"/>
      <pageMargins left="0.7" right="0.7" top="0.75" bottom="0.75" header="0.3" footer="0.3"/>
      <pageSetup paperSize="9" orientation="portrait" r:id="rId7"/>
    </customSheetView>
    <customSheetView guid="{59094C18-3CB5-482F-AA6A-9C313A318EBB}" topLeftCell="A19">
      <selection activeCell="H45" sqref="H45"/>
      <pageMargins left="0.7" right="0.7" top="0.75" bottom="0.75" header="0.3" footer="0.3"/>
      <pageSetup paperSize="9" orientation="portrait" r:id="rId8"/>
    </customSheetView>
    <customSheetView guid="{FD092655-EBEC-4730-9895-1567D9B70D5F}" topLeftCell="A46">
      <selection activeCell="C71" sqref="C71"/>
      <pageMargins left="0.7" right="0.7" top="0.75" bottom="0.75" header="0.3" footer="0.3"/>
    </customSheetView>
    <customSheetView guid="{7CA1DEE6-746E-4947-9BED-24AAED6E8B57}">
      <selection activeCell="J18" sqref="J18"/>
      <pageMargins left="0.7" right="0.7" top="0.75" bottom="0.75" header="0.3" footer="0.3"/>
      <pageSetup paperSize="9" orientation="portrait" r:id="rId9"/>
    </customSheetView>
    <customSheetView guid="{70E7FFDC-983F-46F7-B68F-0BE0A8C942E0}" topLeftCell="A44">
      <selection activeCell="C45" sqref="C45"/>
      <pageMargins left="0.7" right="0.7" top="0.75" bottom="0.75" header="0.3" footer="0.3"/>
      <pageSetup paperSize="9" orientation="portrait" r:id="rId10"/>
    </customSheetView>
    <customSheetView guid="{F536E858-E5B2-4B36-88FC-BE776803F921}" topLeftCell="A43">
      <selection activeCell="C70" sqref="C70"/>
      <pageMargins left="0.7" right="0.7" top="0.75" bottom="0.75" header="0.3" footer="0.3"/>
    </customSheetView>
    <customSheetView guid="{0780CBEB-AF66-401E-9AFD-5F77700585BC}">
      <selection activeCell="H80" sqref="H80"/>
      <pageMargins left="0.7" right="0.7" top="0.75" bottom="0.75" header="0.3" footer="0.3"/>
      <pageSetup paperSize="9" orientation="portrait" r:id="rId11"/>
    </customSheetView>
    <customSheetView guid="{F0048D33-26BA-4893-8BCC-88CEF82FEBB6}" topLeftCell="A4">
      <selection activeCell="N28" sqref="N28"/>
      <pageMargins left="0.7" right="0.7" top="0.75" bottom="0.75" header="0.3" footer="0.3"/>
    </customSheetView>
    <customSheetView guid="{8A1326BD-F0AB-414F-9F91-C2BB94CC9C17}" topLeftCell="A31">
      <selection activeCell="C61" sqref="C61"/>
      <pageMargins left="0.7" right="0.7" top="0.75" bottom="0.75" header="0.3" footer="0.3"/>
      <pageSetup paperSize="9" orientation="portrait" r:id="rId12"/>
    </customSheetView>
    <customSheetView guid="{FB7DEBE1-1047-4BE4-82FD-4BCA0CA8DD58}" topLeftCell="A55">
      <selection activeCell="E15" sqref="E15:E16"/>
      <pageMargins left="0.7" right="0.7" top="0.75" bottom="0.75" header="0.3" footer="0.3"/>
      <pageSetup paperSize="9" orientation="portrait" r:id="rId13"/>
    </customSheetView>
    <customSheetView guid="{B3153F5C-CAD5-4C41-96F3-3BC56052414C}" topLeftCell="A55">
      <selection activeCell="E15" sqref="E15:E16"/>
      <pageMargins left="0.7" right="0.7" top="0.75" bottom="0.75" header="0.3" footer="0.3"/>
      <pageSetup paperSize="9" orientation="portrait" r:id="rId14"/>
    </customSheetView>
    <customSheetView guid="{A7B3A108-9CF6-4687-9321-110D304B17B9}" topLeftCell="A16">
      <selection activeCell="G19" sqref="G19"/>
      <pageMargins left="0.7" right="0.7" top="0.75" bottom="0.75" header="0.3" footer="0.3"/>
    </customSheetView>
    <customSheetView guid="{D2C72E70-F766-4D56-9E10-3C91A63BB7F3}">
      <selection activeCell="B29" sqref="B29"/>
      <pageMargins left="0.7" right="0.7" top="0.75" bottom="0.75" header="0.3" footer="0.3"/>
      <pageSetup paperSize="9" orientation="portrait" r:id="rId15"/>
    </customSheetView>
    <customSheetView guid="{7CCD1884-1631-4809-8751-AE0939C32419}">
      <selection activeCell="X28" sqref="X28"/>
      <pageMargins left="0.7" right="0.7" top="0.75" bottom="0.75" header="0.3" footer="0.3"/>
      <pageSetup paperSize="9" orientation="portrait" r:id="rId16"/>
    </customSheetView>
    <customSheetView guid="{3AD1D9CC-D162-4119-AFCC-0AF9105FB248}">
      <selection activeCell="E45" sqref="E45"/>
      <pageMargins left="0.7" right="0.7" top="0.75" bottom="0.75" header="0.3" footer="0.3"/>
      <pageSetup paperSize="9" orientation="portrait" r:id="rId17"/>
    </customSheetView>
    <customSheetView guid="{931AA63B-6827-4BF4-8E25-ED232A88A09C}" topLeftCell="A17">
      <selection activeCell="E40" sqref="E40"/>
      <pageMargins left="0.7" right="0.7" top="0.75" bottom="0.75" header="0.3" footer="0.3"/>
    </customSheetView>
    <customSheetView guid="{CA1DE4BE-C006-4405-B064-304EE6CCACF1}">
      <selection activeCell="K65" sqref="K65"/>
      <pageMargins left="0.7" right="0.7" top="0.75" bottom="0.75" header="0.3" footer="0.3"/>
      <pageSetup paperSize="9" orientation="portrait" r:id="rId18"/>
    </customSheetView>
    <customSheetView guid="{D3393B8E-C3CB-4E3A-976E-E4CD065299F0}" topLeftCell="A31">
      <selection activeCell="U47" sqref="U47"/>
      <pageMargins left="0.7" right="0.7" top="0.75" bottom="0.75" header="0.3" footer="0.3"/>
      <pageSetup paperSize="9" orientation="portrait" r:id="rId19"/>
    </customSheetView>
    <customSheetView guid="{21329C76-F86B-400D-B8F5-F75B383E5B14}">
      <selection activeCell="K65" sqref="K65"/>
      <pageMargins left="0.7" right="0.7" top="0.75" bottom="0.75" header="0.3" footer="0.3"/>
      <pageSetup paperSize="9" orientation="portrait" r:id="rId20"/>
    </customSheetView>
    <customSheetView guid="{CFC92B1C-D4F2-414F-8F12-92F529035B08}" scale="110" topLeftCell="A36">
      <selection activeCell="J43" sqref="J43"/>
      <pageMargins left="0.7" right="0.7" top="0.75" bottom="0.75" header="0.3" footer="0.3"/>
      <pageSetup paperSize="9" orientation="portrait" r:id="rId21"/>
    </customSheetView>
    <customSheetView guid="{697182B0-1BEF-4A85-93A0-596802852AF2}">
      <selection activeCell="I50" sqref="I50"/>
      <pageMargins left="0.7" right="0.7" top="0.75" bottom="0.75" header="0.3" footer="0.3"/>
      <pageSetup paperSize="9" orientation="portrait" r:id="rId22"/>
    </customSheetView>
    <customSheetView guid="{D37F8A47-E42F-4741-BE8D-5D961F7BB394}" topLeftCell="A19">
      <selection activeCell="D4" sqref="D4"/>
      <pageMargins left="0.7" right="0.7" top="0.75" bottom="0.75" header="0.3" footer="0.3"/>
      <pageSetup paperSize="9" orientation="portrait" r:id="rId23"/>
    </customSheetView>
    <customSheetView guid="{C83D4249-7B44-432A-B7FB-A6ACA6880240}" topLeftCell="A19">
      <selection activeCell="D4" sqref="D4"/>
      <pageMargins left="0.7" right="0.7" top="0.75" bottom="0.75" header="0.3" footer="0.3"/>
      <pageSetup paperSize="9" orientation="portrait" r:id="rId24"/>
    </customSheetView>
    <customSheetView guid="{51337751-BEAF-43F3-8CC9-400B99E751E8}" topLeftCell="A10">
      <selection activeCell="K39" sqref="K39"/>
      <pageMargins left="0.7" right="0.7" top="0.75" bottom="0.75" header="0.3" footer="0.3"/>
      <pageSetup paperSize="9" orientation="portrait" r:id="rId25"/>
    </customSheetView>
    <customSheetView guid="{EB80C77D-AF78-41A9-A5FE-A7459DA92422}" topLeftCell="A10">
      <selection activeCell="N55" sqref="N55"/>
      <pageMargins left="0.7" right="0.7" top="0.75" bottom="0.75" header="0.3" footer="0.3"/>
      <pageSetup paperSize="9" orientation="portrait" r:id="rId26"/>
    </customSheetView>
  </customSheetViews>
  <mergeCells count="1">
    <mergeCell ref="D12:I12"/>
  </mergeCells>
  <phoneticPr fontId="121" type="noConversion"/>
  <pageMargins left="0.7" right="0.7" top="0.75" bottom="0.75" header="0.3" footer="0.3"/>
  <pageSetup paperSize="9" orientation="portrait" r:id="rId2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tint="-0.249977111117893"/>
  </sheetPr>
  <dimension ref="A1:K26"/>
  <sheetViews>
    <sheetView showGridLines="0" workbookViewId="0">
      <selection activeCell="M14" sqref="M14"/>
    </sheetView>
  </sheetViews>
  <sheetFormatPr defaultColWidth="9.140625" defaultRowHeight="12"/>
  <cols>
    <col min="1" max="1" width="5.85546875" style="2" customWidth="1"/>
    <col min="2" max="2" width="9.140625" style="2"/>
    <col min="3" max="3" width="22" style="2" customWidth="1"/>
    <col min="4" max="4" width="11.7109375" style="2" customWidth="1"/>
    <col min="5" max="6" width="9.140625" style="2"/>
    <col min="7" max="7" width="10.140625" style="2" customWidth="1"/>
    <col min="8" max="8" width="10.42578125" style="2" customWidth="1"/>
    <col min="9" max="9" width="11.42578125" style="2" customWidth="1"/>
    <col min="10" max="10" width="9.140625" style="2"/>
    <col min="11" max="11" width="12.85546875" style="2" customWidth="1"/>
    <col min="12" max="16384" width="9.140625" style="2"/>
  </cols>
  <sheetData>
    <row r="1" spans="1:11" ht="11.25" customHeight="1">
      <c r="A1" s="457" t="str">
        <f>HYPERLINK("#INDEX!A2","към началната страница")</f>
        <v>към началната страница</v>
      </c>
      <c r="B1" s="724"/>
      <c r="C1" s="724"/>
    </row>
    <row r="2" spans="1:11" ht="11.25" customHeight="1">
      <c r="A2"/>
    </row>
    <row r="3" spans="1:11" ht="11.25" customHeight="1">
      <c r="A3"/>
    </row>
    <row r="4" spans="1:11" ht="11.25" customHeight="1">
      <c r="A4"/>
    </row>
    <row r="5" spans="1:11" ht="11.25" customHeight="1">
      <c r="A5"/>
    </row>
    <row r="6" spans="1:11" ht="11.25" customHeight="1">
      <c r="A6"/>
    </row>
    <row r="7" spans="1:11" ht="11.25" customHeight="1">
      <c r="A7"/>
    </row>
    <row r="8" spans="1:11" ht="11.25" customHeight="1">
      <c r="A8"/>
    </row>
    <row r="9" spans="1:11">
      <c r="B9" s="376" t="s">
        <v>1011</v>
      </c>
      <c r="C9" s="361"/>
      <c r="D9" s="361"/>
      <c r="E9" s="361"/>
      <c r="F9" s="361"/>
      <c r="G9" s="361"/>
      <c r="H9" s="361"/>
      <c r="I9" s="361"/>
      <c r="J9" s="361"/>
      <c r="K9" s="361"/>
    </row>
    <row r="11" spans="1:11">
      <c r="K11" s="195" t="s">
        <v>131</v>
      </c>
    </row>
    <row r="12" spans="1:11" ht="20.25" customHeight="1">
      <c r="B12" s="238"/>
      <c r="C12" s="239"/>
      <c r="D12" s="825" t="s">
        <v>902</v>
      </c>
      <c r="E12" s="822"/>
      <c r="F12" s="822"/>
      <c r="G12" s="822"/>
      <c r="H12" s="836" t="s">
        <v>903</v>
      </c>
      <c r="I12" s="836"/>
      <c r="J12" s="822" t="s">
        <v>904</v>
      </c>
      <c r="K12" s="825"/>
    </row>
    <row r="13" spans="1:11" ht="12" customHeight="1">
      <c r="B13" s="238"/>
      <c r="C13" s="239"/>
      <c r="D13" s="837" t="s">
        <v>905</v>
      </c>
      <c r="E13" s="831" t="s">
        <v>906</v>
      </c>
      <c r="F13" s="826"/>
      <c r="G13" s="838"/>
      <c r="H13" s="829" t="s">
        <v>907</v>
      </c>
      <c r="I13" s="825" t="s">
        <v>908</v>
      </c>
      <c r="J13" s="482"/>
      <c r="K13" s="825" t="s">
        <v>909</v>
      </c>
    </row>
    <row r="14" spans="1:11" ht="36">
      <c r="B14" s="238"/>
      <c r="C14" s="239"/>
      <c r="D14" s="837"/>
      <c r="E14" s="480"/>
      <c r="F14" s="481" t="s">
        <v>877</v>
      </c>
      <c r="G14" s="481" t="s">
        <v>910</v>
      </c>
      <c r="H14" s="829"/>
      <c r="I14" s="825"/>
      <c r="J14" s="479"/>
      <c r="K14" s="825"/>
    </row>
    <row r="15" spans="1:11">
      <c r="B15" s="238"/>
      <c r="C15" s="239"/>
      <c r="D15" s="445" t="s">
        <v>0</v>
      </c>
      <c r="E15" s="253" t="s">
        <v>1</v>
      </c>
      <c r="F15" s="446" t="s">
        <v>2</v>
      </c>
      <c r="G15" s="446" t="s">
        <v>3</v>
      </c>
      <c r="H15" s="413" t="s">
        <v>4</v>
      </c>
      <c r="I15" s="444" t="s">
        <v>5</v>
      </c>
      <c r="J15" s="247" t="s">
        <v>6</v>
      </c>
      <c r="K15" s="413" t="s">
        <v>61</v>
      </c>
    </row>
    <row r="16" spans="1:11" ht="36">
      <c r="B16" s="240" t="s">
        <v>878</v>
      </c>
      <c r="C16" s="241" t="s">
        <v>879</v>
      </c>
      <c r="D16" s="140">
        <v>0</v>
      </c>
      <c r="E16" s="140">
        <v>0</v>
      </c>
      <c r="F16" s="140">
        <v>0</v>
      </c>
      <c r="G16" s="140">
        <v>0</v>
      </c>
      <c r="H16" s="140">
        <v>0</v>
      </c>
      <c r="I16" s="140">
        <v>0</v>
      </c>
      <c r="J16" s="140">
        <v>0</v>
      </c>
      <c r="K16" s="140">
        <v>0</v>
      </c>
    </row>
    <row r="17" spans="2:11">
      <c r="B17" s="240" t="s">
        <v>218</v>
      </c>
      <c r="C17" s="241" t="s">
        <v>81</v>
      </c>
      <c r="D17" s="140">
        <v>347154</v>
      </c>
      <c r="E17" s="140">
        <v>184878</v>
      </c>
      <c r="F17" s="140">
        <v>184878</v>
      </c>
      <c r="G17" s="140">
        <v>184878</v>
      </c>
      <c r="H17" s="140">
        <v>-71642</v>
      </c>
      <c r="I17" s="140">
        <v>-106296</v>
      </c>
      <c r="J17" s="140">
        <v>255669</v>
      </c>
      <c r="K17" s="140">
        <v>43395</v>
      </c>
    </row>
    <row r="18" spans="2:11">
      <c r="B18" s="245" t="s">
        <v>219</v>
      </c>
      <c r="C18" s="254" t="s">
        <v>880</v>
      </c>
      <c r="D18" s="140">
        <v>0</v>
      </c>
      <c r="E18" s="140">
        <v>0</v>
      </c>
      <c r="F18" s="140">
        <v>0</v>
      </c>
      <c r="G18" s="140">
        <v>0</v>
      </c>
      <c r="H18" s="140">
        <v>0</v>
      </c>
      <c r="I18" s="140">
        <v>0</v>
      </c>
      <c r="J18" s="140">
        <v>0</v>
      </c>
      <c r="K18" s="140">
        <v>0</v>
      </c>
    </row>
    <row r="19" spans="2:11" ht="24">
      <c r="B19" s="245" t="s">
        <v>220</v>
      </c>
      <c r="C19" s="254" t="s">
        <v>881</v>
      </c>
      <c r="D19" s="140">
        <v>0</v>
      </c>
      <c r="E19" s="140">
        <v>0</v>
      </c>
      <c r="F19" s="140">
        <v>0</v>
      </c>
      <c r="G19" s="140">
        <v>0</v>
      </c>
      <c r="H19" s="140">
        <v>0</v>
      </c>
      <c r="I19" s="140">
        <v>0</v>
      </c>
      <c r="J19" s="140">
        <v>0</v>
      </c>
      <c r="K19" s="140">
        <v>0</v>
      </c>
    </row>
    <row r="20" spans="2:11">
      <c r="B20" s="245" t="s">
        <v>466</v>
      </c>
      <c r="C20" s="254" t="s">
        <v>882</v>
      </c>
      <c r="D20" s="140">
        <v>0</v>
      </c>
      <c r="E20" s="140">
        <v>0</v>
      </c>
      <c r="F20" s="140">
        <v>0</v>
      </c>
      <c r="G20" s="140">
        <v>0</v>
      </c>
      <c r="H20" s="140">
        <v>0</v>
      </c>
      <c r="I20" s="140">
        <v>0</v>
      </c>
      <c r="J20" s="140">
        <v>0</v>
      </c>
      <c r="K20" s="140">
        <v>0</v>
      </c>
    </row>
    <row r="21" spans="2:11" ht="24">
      <c r="B21" s="245" t="s">
        <v>837</v>
      </c>
      <c r="C21" s="254" t="s">
        <v>883</v>
      </c>
      <c r="D21" s="140">
        <v>0</v>
      </c>
      <c r="E21" s="140">
        <v>0</v>
      </c>
      <c r="F21" s="140">
        <v>0</v>
      </c>
      <c r="G21" s="140">
        <v>0</v>
      </c>
      <c r="H21" s="140">
        <v>0</v>
      </c>
      <c r="I21" s="140">
        <v>0</v>
      </c>
      <c r="J21" s="140">
        <v>0</v>
      </c>
      <c r="K21" s="140">
        <v>0</v>
      </c>
    </row>
    <row r="22" spans="2:11">
      <c r="B22" s="245" t="s">
        <v>467</v>
      </c>
      <c r="C22" s="254" t="s">
        <v>884</v>
      </c>
      <c r="D22" s="140">
        <v>196289</v>
      </c>
      <c r="E22" s="140">
        <v>18575</v>
      </c>
      <c r="F22" s="140">
        <v>18575</v>
      </c>
      <c r="G22" s="140">
        <v>18575</v>
      </c>
      <c r="H22" s="140">
        <v>-38365</v>
      </c>
      <c r="I22" s="140">
        <v>-13555</v>
      </c>
      <c r="J22" s="140">
        <v>157425</v>
      </c>
      <c r="K22" s="140">
        <v>3267</v>
      </c>
    </row>
    <row r="23" spans="2:11">
      <c r="B23" s="245" t="s">
        <v>486</v>
      </c>
      <c r="C23" s="254" t="s">
        <v>886</v>
      </c>
      <c r="D23" s="140">
        <v>150865</v>
      </c>
      <c r="E23" s="140">
        <v>166303</v>
      </c>
      <c r="F23" s="140">
        <v>166303</v>
      </c>
      <c r="G23" s="140">
        <v>166303</v>
      </c>
      <c r="H23" s="140">
        <v>-33277</v>
      </c>
      <c r="I23" s="140">
        <v>-92741</v>
      </c>
      <c r="J23" s="140">
        <v>98244</v>
      </c>
      <c r="K23" s="140">
        <v>40128</v>
      </c>
    </row>
    <row r="24" spans="2:11">
      <c r="B24" s="240" t="s">
        <v>487</v>
      </c>
      <c r="C24" s="241" t="s">
        <v>79</v>
      </c>
      <c r="D24" s="140">
        <v>0</v>
      </c>
      <c r="E24" s="140">
        <v>0</v>
      </c>
      <c r="F24" s="140">
        <v>0</v>
      </c>
      <c r="G24" s="140">
        <v>0</v>
      </c>
      <c r="H24" s="140">
        <v>0</v>
      </c>
      <c r="I24" s="140">
        <v>0</v>
      </c>
      <c r="J24" s="140">
        <v>0</v>
      </c>
      <c r="K24" s="140">
        <v>0</v>
      </c>
    </row>
    <row r="25" spans="2:11" ht="24">
      <c r="B25" s="240" t="s">
        <v>468</v>
      </c>
      <c r="C25" s="241" t="s">
        <v>911</v>
      </c>
      <c r="D25" s="140">
        <v>34</v>
      </c>
      <c r="E25" s="140">
        <v>3</v>
      </c>
      <c r="F25" s="140">
        <v>3</v>
      </c>
      <c r="G25" s="140">
        <v>3</v>
      </c>
      <c r="H25" s="140">
        <v>3</v>
      </c>
      <c r="I25" s="140">
        <v>0</v>
      </c>
      <c r="J25" s="140">
        <v>0</v>
      </c>
      <c r="K25" s="140">
        <v>0</v>
      </c>
    </row>
    <row r="26" spans="2:11">
      <c r="B26" s="251">
        <v>100</v>
      </c>
      <c r="C26" s="252" t="s">
        <v>11</v>
      </c>
      <c r="D26" s="138">
        <v>347188</v>
      </c>
      <c r="E26" s="138">
        <v>184881</v>
      </c>
      <c r="F26" s="138">
        <v>184881</v>
      </c>
      <c r="G26" s="138">
        <v>184881</v>
      </c>
      <c r="H26" s="138">
        <v>-71639</v>
      </c>
      <c r="I26" s="138">
        <v>-106296</v>
      </c>
      <c r="J26" s="138">
        <v>255669</v>
      </c>
      <c r="K26" s="138">
        <v>43395</v>
      </c>
    </row>
  </sheetData>
  <customSheetViews>
    <customSheetView guid="{5DDDA852-2807-4645-BC75-EBD4EF3323A7}">
      <selection activeCell="P26" sqref="P26"/>
      <pageMargins left="0.7" right="0.7" top="0.75" bottom="0.75" header="0.3" footer="0.3"/>
      <pageSetup paperSize="9" orientation="portrait" r:id="rId1"/>
    </customSheetView>
    <customSheetView guid="{DB462ED3-28DC-47D7-98F7-CED01F66E2C7}">
      <selection activeCell="C25" sqref="C25"/>
      <pageMargins left="0.7" right="0.7" top="0.75" bottom="0.75" header="0.3" footer="0.3"/>
      <pageSetup paperSize="9" orientation="portrait" r:id="rId2"/>
    </customSheetView>
    <customSheetView guid="{BE68C6EB-1B64-4B3E-8DDC-CA26F318E610}" topLeftCell="A29">
      <selection activeCell="D4" sqref="D4"/>
      <pageMargins left="0.7" right="0.7" top="0.75" bottom="0.75" header="0.3" footer="0.3"/>
      <pageSetup paperSize="9" orientation="portrait" r:id="rId3"/>
    </customSheetView>
    <customSheetView guid="{5AF40965-2356-4A48-B6FA-CB814CA4D7B2}">
      <selection activeCell="C25" sqref="C25"/>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D4" sqref="D4"/>
      <pageMargins left="0.7" right="0.7" top="0.75" bottom="0.75" header="0.3" footer="0.3"/>
      <pageSetup paperSize="9" orientation="portrait" r:id="rId6"/>
    </customSheetView>
    <customSheetView guid="{08462586-B7E0-434D-B6F4-B2B21EAA5D46}">
      <selection activeCell="C25" sqref="C25"/>
      <pageMargins left="0.7" right="0.7" top="0.75" bottom="0.75" header="0.3" footer="0.3"/>
      <pageSetup paperSize="9" orientation="portrait" r:id="rId7"/>
    </customSheetView>
    <customSheetView guid="{59094C18-3CB5-482F-AA6A-9C313A318EBB}">
      <selection activeCell="G11" sqref="G11"/>
      <pageMargins left="0.7" right="0.7" top="0.75" bottom="0.75" header="0.3" footer="0.3"/>
      <pageSetup paperSize="9" orientation="portrait" r:id="rId8"/>
    </customSheetView>
    <customSheetView guid="{FD092655-EBEC-4730-9895-1567D9B70D5F}">
      <selection activeCell="L24" sqref="L24"/>
      <pageMargins left="0.7" right="0.7" top="0.75" bottom="0.75" header="0.3" footer="0.3"/>
    </customSheetView>
    <customSheetView guid="{7CA1DEE6-746E-4947-9BED-24AAED6E8B57}">
      <selection activeCell="I24" sqref="I24"/>
      <pageMargins left="0.7" right="0.7" top="0.75" bottom="0.75" header="0.3" footer="0.3"/>
    </customSheetView>
    <customSheetView guid="{D2C72E70-F766-4D56-9E10-3C91A63BB7F3}">
      <selection activeCell="B10" sqref="B10"/>
      <pageMargins left="0.7" right="0.7" top="0.75" bottom="0.75" header="0.3" footer="0.3"/>
      <pageSetup paperSize="9" orientation="portrait" r:id="rId9"/>
    </customSheetView>
    <customSheetView guid="{7CCD1884-1631-4809-8751-AE0939C32419}">
      <selection activeCell="P26" sqref="P26"/>
      <pageMargins left="0.7" right="0.7" top="0.75" bottom="0.75" header="0.3" footer="0.3"/>
      <pageSetup paperSize="9" orientation="portrait" r:id="rId10"/>
    </customSheetView>
    <customSheetView guid="{3AD1D9CC-D162-4119-AFCC-0AF9105FB248}">
      <selection activeCell="D54" sqref="D54:K55"/>
      <pageMargins left="0.7" right="0.7" top="0.75" bottom="0.75" header="0.3" footer="0.3"/>
      <pageSetup paperSize="9" orientation="portrait" r:id="rId11"/>
    </customSheetView>
    <customSheetView guid="{931AA63B-6827-4BF4-8E25-ED232A88A09C}" topLeftCell="A21">
      <selection activeCell="D38" sqref="D38"/>
      <pageMargins left="0.7" right="0.7" top="0.75" bottom="0.75" header="0.3" footer="0.3"/>
      <pageSetup paperSize="9" orientation="portrait" r:id="rId12"/>
    </customSheetView>
    <customSheetView guid="{CA1DE4BE-C006-4405-B064-304EE6CCACF1}">
      <selection activeCell="C25" sqref="C25"/>
      <pageMargins left="0.7" right="0.7" top="0.75" bottom="0.75" header="0.3" footer="0.3"/>
      <pageSetup paperSize="9" orientation="portrait" r:id="rId13"/>
    </customSheetView>
    <customSheetView guid="{D3393B8E-C3CB-4E3A-976E-E4CD065299F0}">
      <selection activeCell="D4" sqref="D4"/>
      <pageMargins left="0.7" right="0.7" top="0.75" bottom="0.75" header="0.3" footer="0.3"/>
      <pageSetup paperSize="9" orientation="portrait" r:id="rId14"/>
    </customSheetView>
    <customSheetView guid="{21329C76-F86B-400D-B8F5-F75B383E5B14}">
      <selection activeCell="C25" sqref="C25"/>
      <pageMargins left="0.7" right="0.7" top="0.75" bottom="0.75" header="0.3" footer="0.3"/>
      <pageSetup paperSize="9" orientation="portrait" r:id="rId15"/>
    </customSheetView>
    <customSheetView guid="{CFC92B1C-D4F2-414F-8F12-92F529035B08}" topLeftCell="A46">
      <selection activeCell="O6" sqref="O6"/>
      <pageMargins left="0.7" right="0.7" top="0.75" bottom="0.75" header="0.3" footer="0.3"/>
      <pageSetup paperSize="9" orientation="portrait" r:id="rId16"/>
    </customSheetView>
    <customSheetView guid="{697182B0-1BEF-4A85-93A0-596802852AF2}">
      <selection activeCell="C25" sqref="C25"/>
      <pageMargins left="0.7" right="0.7" top="0.75" bottom="0.75" header="0.3" footer="0.3"/>
      <pageSetup paperSize="9" orientation="portrait" r:id="rId17"/>
    </customSheetView>
    <customSheetView guid="{D37F8A47-E42F-4741-BE8D-5D961F7BB394}" topLeftCell="A29">
      <selection activeCell="D4" sqref="D4"/>
      <pageMargins left="0.7" right="0.7" top="0.75" bottom="0.75" header="0.3" footer="0.3"/>
      <pageSetup paperSize="9" orientation="portrait" r:id="rId18"/>
    </customSheetView>
    <customSheetView guid="{C83D4249-7B44-432A-B7FB-A6ACA6880240}" topLeftCell="A29">
      <selection activeCell="D4" sqref="D4"/>
      <pageMargins left="0.7" right="0.7" top="0.75" bottom="0.75" header="0.3" footer="0.3"/>
      <pageSetup paperSize="9" orientation="portrait" r:id="rId19"/>
    </customSheetView>
    <customSheetView guid="{51337751-BEAF-43F3-8CC9-400B99E751E8}" topLeftCell="A16">
      <selection activeCell="G32" sqref="G32"/>
      <pageMargins left="0.7" right="0.7" top="0.75" bottom="0.75" header="0.3" footer="0.3"/>
      <pageSetup paperSize="9" orientation="portrait" r:id="rId20"/>
    </customSheetView>
    <customSheetView guid="{EB80C77D-AF78-41A9-A5FE-A7459DA92422}">
      <selection activeCell="N55" sqref="N55"/>
      <pageMargins left="0.7" right="0.7" top="0.75" bottom="0.75" header="0.3" footer="0.3"/>
      <pageSetup paperSize="9" orientation="portrait" r:id="rId21"/>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2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tint="-0.249977111117893"/>
  </sheetPr>
  <dimension ref="A1:D23"/>
  <sheetViews>
    <sheetView showGridLines="0" workbookViewId="0">
      <selection activeCell="H11" sqref="H11"/>
    </sheetView>
  </sheetViews>
  <sheetFormatPr defaultColWidth="9.140625" defaultRowHeight="11.25"/>
  <cols>
    <col min="1" max="1" width="5.85546875" style="142" customWidth="1"/>
    <col min="2" max="2" width="5.5703125" style="142" customWidth="1"/>
    <col min="3" max="3" width="39.140625" style="142" customWidth="1"/>
    <col min="4" max="4" width="24.5703125" style="142" customWidth="1"/>
    <col min="5" max="16384" width="9.140625" style="142"/>
  </cols>
  <sheetData>
    <row r="1" spans="1:4" ht="12.75">
      <c r="A1" s="457" t="str">
        <f>HYPERLINK("#INDEX!A2","към началната страница")</f>
        <v>към началната страница</v>
      </c>
      <c r="B1" s="741"/>
      <c r="C1" s="741"/>
    </row>
    <row r="2" spans="1:4" ht="12.75">
      <c r="A2"/>
    </row>
    <row r="3" spans="1:4" ht="12.75">
      <c r="A3"/>
    </row>
    <row r="4" spans="1:4" ht="12.75">
      <c r="A4"/>
    </row>
    <row r="5" spans="1:4" ht="12.75">
      <c r="A5"/>
    </row>
    <row r="6" spans="1:4" ht="12.75">
      <c r="A6"/>
    </row>
    <row r="7" spans="1:4" ht="12.75">
      <c r="A7"/>
    </row>
    <row r="8" spans="1:4" ht="12.75">
      <c r="A8"/>
    </row>
    <row r="9" spans="1:4" s="2" customFormat="1" ht="12">
      <c r="B9" s="376" t="s">
        <v>1012</v>
      </c>
      <c r="C9" s="361"/>
      <c r="D9" s="361"/>
    </row>
    <row r="10" spans="1:4" ht="12">
      <c r="B10" s="2"/>
      <c r="C10" s="2"/>
      <c r="D10" s="2"/>
    </row>
    <row r="11" spans="1:4" ht="12">
      <c r="B11" s="2"/>
      <c r="C11" s="2"/>
      <c r="D11" s="195" t="s">
        <v>131</v>
      </c>
    </row>
    <row r="12" spans="1:4" ht="36">
      <c r="B12" s="237"/>
      <c r="C12" s="237"/>
      <c r="D12" s="252" t="s">
        <v>912</v>
      </c>
    </row>
    <row r="13" spans="1:4" s="484" customFormat="1" ht="12">
      <c r="B13" s="485"/>
      <c r="C13" s="485"/>
      <c r="D13" s="413" t="s">
        <v>0</v>
      </c>
    </row>
    <row r="14" spans="1:4" ht="24">
      <c r="B14" s="486" t="s">
        <v>218</v>
      </c>
      <c r="C14" s="241" t="s">
        <v>913</v>
      </c>
      <c r="D14" s="742">
        <v>26238</v>
      </c>
    </row>
    <row r="15" spans="1:4" ht="36">
      <c r="B15" s="486" t="s">
        <v>219</v>
      </c>
      <c r="C15" s="241" t="s">
        <v>914</v>
      </c>
      <c r="D15" s="742">
        <v>184480</v>
      </c>
    </row>
    <row r="16" spans="1:4" ht="12">
      <c r="B16" s="2"/>
      <c r="C16" s="2"/>
      <c r="D16" s="2"/>
    </row>
    <row r="17" spans="2:4" ht="12">
      <c r="B17" s="2"/>
      <c r="C17" s="2"/>
      <c r="D17" s="2"/>
    </row>
    <row r="18" spans="2:4" ht="12">
      <c r="B18" s="2"/>
      <c r="C18" s="2"/>
      <c r="D18" s="2"/>
    </row>
    <row r="19" spans="2:4" ht="12">
      <c r="B19" s="2"/>
      <c r="C19" s="2"/>
      <c r="D19" s="2"/>
    </row>
    <row r="20" spans="2:4" ht="12">
      <c r="B20" s="2"/>
      <c r="C20" s="2"/>
      <c r="D20" s="2"/>
    </row>
    <row r="21" spans="2:4" ht="12">
      <c r="B21" s="2"/>
      <c r="C21" s="2"/>
      <c r="D21" s="2"/>
    </row>
    <row r="22" spans="2:4" ht="12">
      <c r="B22" s="2"/>
      <c r="C22" s="2"/>
      <c r="D22" s="2"/>
    </row>
    <row r="23" spans="2:4" ht="12">
      <c r="B23" s="2"/>
      <c r="C23" s="2"/>
      <c r="D23" s="2"/>
    </row>
  </sheetData>
  <customSheetViews>
    <customSheetView guid="{5DDDA852-2807-4645-BC75-EBD4EF3323A7}" topLeftCell="A6">
      <selection activeCell="D20" sqref="D20"/>
      <pageMargins left="0.7" right="0.7" top="0.75" bottom="0.75" header="0.3" footer="0.3"/>
      <pageSetup paperSize="9" orientation="portrait" r:id="rId1"/>
    </customSheetView>
    <customSheetView guid="{DB462ED3-28DC-47D7-98F7-CED01F66E2C7}">
      <selection activeCell="A13" sqref="A13:B13"/>
      <pageMargins left="0.7" right="0.7" top="0.75" bottom="0.75" header="0.3" footer="0.3"/>
      <pageSetup paperSize="9" orientation="portrait" r:id="rId2"/>
    </customSheetView>
    <customSheetView guid="{BE68C6EB-1B64-4B3E-8DDC-CA26F318E610}" topLeftCell="A9">
      <selection activeCell="D4" sqref="D4"/>
      <pageMargins left="0.7" right="0.7" top="0.75" bottom="0.75" header="0.3" footer="0.3"/>
      <pageSetup paperSize="9" orientation="portrait" r:id="rId3"/>
    </customSheetView>
    <customSheetView guid="{5AF40965-2356-4A48-B6FA-CB814CA4D7B2}">
      <selection activeCell="A13" sqref="A13:B13"/>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D4" sqref="D4"/>
      <pageMargins left="0.7" right="0.7" top="0.75" bottom="0.75" header="0.3" footer="0.3"/>
      <pageSetup paperSize="9" orientation="portrait" r:id="rId6"/>
    </customSheetView>
    <customSheetView guid="{08462586-B7E0-434D-B6F4-B2B21EAA5D46}">
      <selection activeCell="A13" sqref="A13:B13"/>
      <pageMargins left="0.7" right="0.7" top="0.75" bottom="0.75" header="0.3" footer="0.3"/>
      <pageSetup paperSize="9" orientation="portrait" r:id="rId7"/>
    </customSheetView>
    <customSheetView guid="{59094C18-3CB5-482F-AA6A-9C313A318EBB}">
      <selection activeCell="D20" sqref="D20"/>
      <pageMargins left="0.7" right="0.7" top="0.75" bottom="0.75" header="0.3" footer="0.3"/>
      <pageSetup paperSize="9" orientation="portrait" r:id="rId8"/>
    </customSheetView>
    <customSheetView guid="{FD092655-EBEC-4730-9895-1567D9B70D5F}">
      <selection activeCell="J30" sqref="J30"/>
      <pageMargins left="0.7" right="0.7" top="0.75" bottom="0.75" header="0.3" footer="0.3"/>
    </customSheetView>
    <customSheetView guid="{7CA1DEE6-746E-4947-9BED-24AAED6E8B57}">
      <selection activeCell="J30" sqref="J30"/>
      <pageMargins left="0.7" right="0.7" top="0.75" bottom="0.75" header="0.3" footer="0.3"/>
    </customSheetView>
    <customSheetView guid="{D2C72E70-F766-4D56-9E10-3C91A63BB7F3}">
      <selection activeCell="B20" sqref="B20"/>
      <pageMargins left="0.7" right="0.7" top="0.75" bottom="0.75" header="0.3" footer="0.3"/>
      <pageSetup paperSize="9" orientation="portrait" r:id="rId9"/>
    </customSheetView>
    <customSheetView guid="{7CCD1884-1631-4809-8751-AE0939C32419}">
      <selection activeCell="D20" sqref="D20"/>
      <pageMargins left="0.7" right="0.7" top="0.75" bottom="0.75" header="0.3" footer="0.3"/>
    </customSheetView>
    <customSheetView guid="{3AD1D9CC-D162-4119-AFCC-0AF9105FB248}">
      <selection activeCell="I40" sqref="I40"/>
      <pageMargins left="0.7" right="0.7" top="0.75" bottom="0.75" header="0.3" footer="0.3"/>
      <pageSetup paperSize="9" orientation="portrait" r:id="rId10"/>
    </customSheetView>
    <customSheetView guid="{931AA63B-6827-4BF4-8E25-ED232A88A09C}" scale="90" topLeftCell="A2">
      <selection activeCell="D5" sqref="D5:D8"/>
      <pageMargins left="0.7" right="0.7" top="0.75" bottom="0.75" header="0.3" footer="0.3"/>
    </customSheetView>
    <customSheetView guid="{CA1DE4BE-C006-4405-B064-304EE6CCACF1}">
      <selection activeCell="A13" sqref="A13:B13"/>
      <pageMargins left="0.7" right="0.7" top="0.75" bottom="0.75" header="0.3" footer="0.3"/>
      <pageSetup paperSize="9" orientation="portrait" r:id="rId11"/>
    </customSheetView>
    <customSheetView guid="{D3393B8E-C3CB-4E3A-976E-E4CD065299F0}">
      <selection activeCell="D4" sqref="D4"/>
      <pageMargins left="0.7" right="0.7" top="0.75" bottom="0.75" header="0.3" footer="0.3"/>
      <pageSetup paperSize="9" orientation="portrait" r:id="rId12"/>
    </customSheetView>
    <customSheetView guid="{21329C76-F86B-400D-B8F5-F75B383E5B14}">
      <selection activeCell="A13" sqref="A13:B13"/>
      <pageMargins left="0.7" right="0.7" top="0.75" bottom="0.75" header="0.3" footer="0.3"/>
      <pageSetup paperSize="9" orientation="portrait" r:id="rId13"/>
    </customSheetView>
    <customSheetView guid="{CFC92B1C-D4F2-414F-8F12-92F529035B08}" topLeftCell="A21">
      <selection activeCell="I40" sqref="I40"/>
      <pageMargins left="0.7" right="0.7" top="0.75" bottom="0.75" header="0.3" footer="0.3"/>
      <pageSetup paperSize="9" orientation="portrait" r:id="rId14"/>
    </customSheetView>
    <customSheetView guid="{697182B0-1BEF-4A85-93A0-596802852AF2}">
      <selection activeCell="A13" sqref="A13:B13"/>
      <pageMargins left="0.7" right="0.7" top="0.75" bottom="0.75" header="0.3" footer="0.3"/>
      <pageSetup paperSize="9" orientation="portrait" r:id="rId15"/>
    </customSheetView>
    <customSheetView guid="{D37F8A47-E42F-4741-BE8D-5D961F7BB394}" topLeftCell="A9">
      <selection activeCell="D4" sqref="D4"/>
      <pageMargins left="0.7" right="0.7" top="0.75" bottom="0.75" header="0.3" footer="0.3"/>
      <pageSetup paperSize="9" orientation="portrait" r:id="rId16"/>
    </customSheetView>
    <customSheetView guid="{C83D4249-7B44-432A-B7FB-A6ACA6880240}" topLeftCell="A9">
      <selection activeCell="D4" sqref="D4"/>
      <pageMargins left="0.7" right="0.7" top="0.75" bottom="0.75" header="0.3" footer="0.3"/>
      <pageSetup paperSize="9" orientation="portrait" r:id="rId17"/>
    </customSheetView>
    <customSheetView guid="{51337751-BEAF-43F3-8CC9-400B99E751E8}">
      <selection activeCell="D29" sqref="D29"/>
      <pageMargins left="0.7" right="0.7" top="0.75" bottom="0.75" header="0.3" footer="0.3"/>
      <pageSetup paperSize="9" orientation="portrait" r:id="rId18"/>
    </customSheetView>
    <customSheetView guid="{EB80C77D-AF78-41A9-A5FE-A7459DA92422}" topLeftCell="A6">
      <selection activeCell="N55" sqref="N55"/>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tint="-0.249977111117893"/>
  </sheetPr>
  <dimension ref="A1:O38"/>
  <sheetViews>
    <sheetView showGridLines="0" workbookViewId="0">
      <selection activeCell="R20" sqref="R20"/>
    </sheetView>
  </sheetViews>
  <sheetFormatPr defaultColWidth="9.140625" defaultRowHeight="12"/>
  <cols>
    <col min="1" max="1" width="5.85546875" style="2" customWidth="1"/>
    <col min="2" max="2" width="5.5703125" style="2" customWidth="1"/>
    <col min="3" max="3" width="20.5703125" style="2" customWidth="1"/>
    <col min="4" max="4" width="12.140625" style="2" customWidth="1"/>
    <col min="5" max="5" width="10.140625" style="2" customWidth="1"/>
    <col min="6" max="16384" width="9.140625" style="2"/>
  </cols>
  <sheetData>
    <row r="1" spans="1:15" ht="12.75">
      <c r="A1" s="457" t="str">
        <f>HYPERLINK("#INDEX!A2","към началната страница")</f>
        <v>към началната страница</v>
      </c>
      <c r="B1" s="743"/>
      <c r="C1" s="743"/>
    </row>
    <row r="2" spans="1:15" ht="12.75">
      <c r="A2"/>
    </row>
    <row r="3" spans="1:15" ht="12.75">
      <c r="A3"/>
    </row>
    <row r="4" spans="1:15" ht="12.75">
      <c r="A4"/>
    </row>
    <row r="5" spans="1:15" ht="12.75">
      <c r="A5"/>
    </row>
    <row r="6" spans="1:15" ht="12.75">
      <c r="A6"/>
    </row>
    <row r="7" spans="1:15" ht="12.75">
      <c r="A7"/>
    </row>
    <row r="8" spans="1:15" ht="12.75">
      <c r="A8"/>
    </row>
    <row r="9" spans="1:15">
      <c r="B9" s="376" t="s">
        <v>1013</v>
      </c>
      <c r="C9" s="361"/>
      <c r="D9" s="361"/>
      <c r="E9" s="361"/>
      <c r="F9" s="361"/>
      <c r="G9" s="361"/>
      <c r="H9" s="361"/>
      <c r="I9" s="361"/>
      <c r="J9" s="361"/>
      <c r="K9" s="361"/>
      <c r="L9" s="361"/>
      <c r="M9" s="361"/>
      <c r="N9" s="361"/>
      <c r="O9" s="361"/>
    </row>
    <row r="11" spans="1:15">
      <c r="B11" s="237"/>
      <c r="C11" s="47"/>
      <c r="D11" s="246"/>
      <c r="E11" s="246"/>
      <c r="F11" s="246"/>
      <c r="G11" s="246"/>
      <c r="H11" s="246"/>
      <c r="I11" s="246"/>
      <c r="J11" s="246"/>
      <c r="K11" s="246"/>
      <c r="L11" s="246"/>
      <c r="M11" s="246"/>
      <c r="N11" s="246"/>
      <c r="O11" s="212" t="s">
        <v>131</v>
      </c>
    </row>
    <row r="12" spans="1:15" ht="17.25" customHeight="1">
      <c r="B12" s="238"/>
      <c r="C12" s="237"/>
      <c r="D12" s="837" t="s">
        <v>865</v>
      </c>
      <c r="E12" s="839"/>
      <c r="F12" s="839"/>
      <c r="G12" s="839"/>
      <c r="H12" s="839"/>
      <c r="I12" s="839"/>
      <c r="J12" s="839"/>
      <c r="K12" s="839"/>
      <c r="L12" s="839"/>
      <c r="M12" s="839"/>
      <c r="N12" s="839"/>
      <c r="O12" s="840"/>
    </row>
    <row r="13" spans="1:15" ht="12.75" customHeight="1">
      <c r="B13" s="238"/>
      <c r="C13" s="297"/>
      <c r="D13" s="831" t="s">
        <v>866</v>
      </c>
      <c r="E13" s="826"/>
      <c r="F13" s="838"/>
      <c r="G13" s="831" t="s">
        <v>867</v>
      </c>
      <c r="H13" s="826"/>
      <c r="I13" s="826"/>
      <c r="J13" s="826"/>
      <c r="K13" s="826"/>
      <c r="L13" s="826"/>
      <c r="M13" s="826"/>
      <c r="N13" s="826"/>
      <c r="O13" s="838"/>
    </row>
    <row r="14" spans="1:15" ht="108">
      <c r="B14" s="239"/>
      <c r="C14" s="297"/>
      <c r="D14" s="477"/>
      <c r="E14" s="478" t="s">
        <v>868</v>
      </c>
      <c r="F14" s="483" t="s">
        <v>869</v>
      </c>
      <c r="G14" s="477"/>
      <c r="H14" s="478" t="s">
        <v>870</v>
      </c>
      <c r="I14" s="478" t="s">
        <v>871</v>
      </c>
      <c r="J14" s="478" t="s">
        <v>872</v>
      </c>
      <c r="K14" s="478" t="s">
        <v>873</v>
      </c>
      <c r="L14" s="478" t="s">
        <v>874</v>
      </c>
      <c r="M14" s="478" t="s">
        <v>875</v>
      </c>
      <c r="N14" s="478" t="s">
        <v>876</v>
      </c>
      <c r="O14" s="478" t="s">
        <v>877</v>
      </c>
    </row>
    <row r="15" spans="1:15">
      <c r="B15" s="238"/>
      <c r="C15" s="239"/>
      <c r="D15" s="445" t="s">
        <v>0</v>
      </c>
      <c r="E15" s="253" t="s">
        <v>1</v>
      </c>
      <c r="F15" s="446" t="s">
        <v>2</v>
      </c>
      <c r="G15" s="446" t="s">
        <v>3</v>
      </c>
      <c r="H15" s="413" t="s">
        <v>4</v>
      </c>
      <c r="I15" s="444" t="s">
        <v>5</v>
      </c>
      <c r="J15" s="247" t="s">
        <v>6</v>
      </c>
      <c r="K15" s="413" t="s">
        <v>61</v>
      </c>
      <c r="L15" s="445" t="s">
        <v>62</v>
      </c>
      <c r="M15" s="253" t="s">
        <v>63</v>
      </c>
      <c r="N15" s="446" t="s">
        <v>64</v>
      </c>
      <c r="O15" s="446" t="s">
        <v>65</v>
      </c>
    </row>
    <row r="16" spans="1:15">
      <c r="B16" s="240" t="s">
        <v>878</v>
      </c>
      <c r="C16" s="152" t="s">
        <v>879</v>
      </c>
      <c r="D16" s="140">
        <v>5329305</v>
      </c>
      <c r="E16" s="140">
        <v>5329305</v>
      </c>
      <c r="F16" s="140">
        <v>0</v>
      </c>
      <c r="G16" s="140">
        <v>0</v>
      </c>
      <c r="H16" s="140">
        <v>0</v>
      </c>
      <c r="I16" s="140">
        <v>0</v>
      </c>
      <c r="J16" s="140">
        <v>0</v>
      </c>
      <c r="K16" s="140">
        <v>0</v>
      </c>
      <c r="L16" s="140">
        <v>0</v>
      </c>
      <c r="M16" s="140">
        <v>0</v>
      </c>
      <c r="N16" s="140">
        <v>0</v>
      </c>
      <c r="O16" s="140">
        <v>0</v>
      </c>
    </row>
    <row r="17" spans="2:15">
      <c r="B17" s="240" t="s">
        <v>218</v>
      </c>
      <c r="C17" s="152" t="s">
        <v>81</v>
      </c>
      <c r="D17" s="140">
        <v>24249146</v>
      </c>
      <c r="E17" s="140">
        <v>24146492</v>
      </c>
      <c r="F17" s="140">
        <v>102654</v>
      </c>
      <c r="G17" s="140">
        <v>539469</v>
      </c>
      <c r="H17" s="140">
        <v>190557</v>
      </c>
      <c r="I17" s="140">
        <v>67955</v>
      </c>
      <c r="J17" s="140">
        <v>42195</v>
      </c>
      <c r="K17" s="140">
        <v>44469</v>
      </c>
      <c r="L17" s="140">
        <v>135116</v>
      </c>
      <c r="M17" s="140">
        <v>14082</v>
      </c>
      <c r="N17" s="140">
        <v>45095</v>
      </c>
      <c r="O17" s="140">
        <v>539469</v>
      </c>
    </row>
    <row r="18" spans="2:15">
      <c r="B18" s="245" t="s">
        <v>219</v>
      </c>
      <c r="C18" s="354" t="s">
        <v>880</v>
      </c>
      <c r="D18" s="140">
        <v>0</v>
      </c>
      <c r="E18" s="140">
        <v>0</v>
      </c>
      <c r="F18" s="140">
        <v>0</v>
      </c>
      <c r="G18" s="140">
        <v>0</v>
      </c>
      <c r="H18" s="140">
        <v>0</v>
      </c>
      <c r="I18" s="140">
        <v>0</v>
      </c>
      <c r="J18" s="140">
        <v>0</v>
      </c>
      <c r="K18" s="140">
        <v>0</v>
      </c>
      <c r="L18" s="140">
        <v>0</v>
      </c>
      <c r="M18" s="140">
        <v>0</v>
      </c>
      <c r="N18" s="140">
        <v>0</v>
      </c>
      <c r="O18" s="140">
        <v>0</v>
      </c>
    </row>
    <row r="19" spans="2:15">
      <c r="B19" s="245" t="s">
        <v>220</v>
      </c>
      <c r="C19" s="354" t="s">
        <v>881</v>
      </c>
      <c r="D19" s="140">
        <v>121776</v>
      </c>
      <c r="E19" s="140">
        <v>121776</v>
      </c>
      <c r="F19" s="140">
        <v>0</v>
      </c>
      <c r="G19" s="140">
        <v>51377</v>
      </c>
      <c r="H19" s="140">
        <v>361</v>
      </c>
      <c r="I19" s="140">
        <v>0</v>
      </c>
      <c r="J19" s="140">
        <v>0</v>
      </c>
      <c r="K19" s="140">
        <v>0</v>
      </c>
      <c r="L19" s="140">
        <v>51016</v>
      </c>
      <c r="M19" s="140">
        <v>0</v>
      </c>
      <c r="N19" s="140">
        <v>0</v>
      </c>
      <c r="O19" s="140">
        <v>51377</v>
      </c>
    </row>
    <row r="20" spans="2:15">
      <c r="B20" s="245" t="s">
        <v>466</v>
      </c>
      <c r="C20" s="354" t="s">
        <v>882</v>
      </c>
      <c r="D20" s="140">
        <v>1797705</v>
      </c>
      <c r="E20" s="140">
        <v>1797705</v>
      </c>
      <c r="F20" s="140">
        <v>0</v>
      </c>
      <c r="G20" s="140">
        <v>0</v>
      </c>
      <c r="H20" s="140">
        <v>0</v>
      </c>
      <c r="I20" s="140">
        <v>0</v>
      </c>
      <c r="J20" s="140">
        <v>0</v>
      </c>
      <c r="K20" s="140">
        <v>0</v>
      </c>
      <c r="L20" s="140">
        <v>0</v>
      </c>
      <c r="M20" s="140">
        <v>0</v>
      </c>
      <c r="N20" s="140">
        <v>0</v>
      </c>
      <c r="O20" s="140">
        <v>0</v>
      </c>
    </row>
    <row r="21" spans="2:15">
      <c r="B21" s="245" t="s">
        <v>837</v>
      </c>
      <c r="C21" s="354" t="s">
        <v>883</v>
      </c>
      <c r="D21" s="140">
        <v>108554</v>
      </c>
      <c r="E21" s="140">
        <v>108554</v>
      </c>
      <c r="F21" s="140">
        <v>0</v>
      </c>
      <c r="G21" s="140">
        <v>5</v>
      </c>
      <c r="H21" s="140">
        <v>0</v>
      </c>
      <c r="I21" s="140">
        <v>0</v>
      </c>
      <c r="J21" s="140">
        <v>0</v>
      </c>
      <c r="K21" s="140">
        <v>0</v>
      </c>
      <c r="L21" s="140">
        <v>0</v>
      </c>
      <c r="M21" s="140">
        <v>4</v>
      </c>
      <c r="N21" s="140">
        <v>1</v>
      </c>
      <c r="O21" s="140">
        <v>5</v>
      </c>
    </row>
    <row r="22" spans="2:15">
      <c r="B22" s="245" t="s">
        <v>467</v>
      </c>
      <c r="C22" s="354" t="s">
        <v>884</v>
      </c>
      <c r="D22" s="140">
        <v>8052992</v>
      </c>
      <c r="E22" s="140">
        <v>8026888</v>
      </c>
      <c r="F22" s="140">
        <v>26104</v>
      </c>
      <c r="G22" s="140">
        <v>120318</v>
      </c>
      <c r="H22" s="140">
        <v>61745</v>
      </c>
      <c r="I22" s="140">
        <v>11153</v>
      </c>
      <c r="J22" s="140">
        <v>3947</v>
      </c>
      <c r="K22" s="140">
        <v>6178</v>
      </c>
      <c r="L22" s="140">
        <v>15428</v>
      </c>
      <c r="M22" s="140">
        <v>8883</v>
      </c>
      <c r="N22" s="140">
        <v>12984</v>
      </c>
      <c r="O22" s="140">
        <v>120318</v>
      </c>
    </row>
    <row r="23" spans="2:15">
      <c r="B23" s="245" t="s">
        <v>486</v>
      </c>
      <c r="C23" s="354" t="s">
        <v>885</v>
      </c>
      <c r="D23" s="140">
        <v>2473621</v>
      </c>
      <c r="E23" s="140">
        <v>2456132</v>
      </c>
      <c r="F23" s="140">
        <v>17489</v>
      </c>
      <c r="G23" s="140">
        <v>84394</v>
      </c>
      <c r="H23" s="140">
        <v>31457</v>
      </c>
      <c r="I23" s="140">
        <v>9750</v>
      </c>
      <c r="J23" s="140">
        <v>3786</v>
      </c>
      <c r="K23" s="140">
        <v>4851</v>
      </c>
      <c r="L23" s="140">
        <v>13269</v>
      </c>
      <c r="M23" s="140">
        <v>8526</v>
      </c>
      <c r="N23" s="140">
        <v>12755</v>
      </c>
      <c r="O23" s="140">
        <v>84394</v>
      </c>
    </row>
    <row r="24" spans="2:15">
      <c r="B24" s="245" t="s">
        <v>487</v>
      </c>
      <c r="C24" s="354" t="s">
        <v>886</v>
      </c>
      <c r="D24" s="140">
        <v>14168119</v>
      </c>
      <c r="E24" s="140">
        <v>14091569</v>
      </c>
      <c r="F24" s="140">
        <v>76550</v>
      </c>
      <c r="G24" s="140">
        <v>367769</v>
      </c>
      <c r="H24" s="140">
        <v>128451</v>
      </c>
      <c r="I24" s="140">
        <v>56802</v>
      </c>
      <c r="J24" s="140">
        <v>38248</v>
      </c>
      <c r="K24" s="140">
        <v>38291</v>
      </c>
      <c r="L24" s="140">
        <v>68672</v>
      </c>
      <c r="M24" s="140">
        <v>5195</v>
      </c>
      <c r="N24" s="140">
        <v>32110</v>
      </c>
      <c r="O24" s="140">
        <v>367769</v>
      </c>
    </row>
    <row r="25" spans="2:15">
      <c r="B25" s="240" t="s">
        <v>468</v>
      </c>
      <c r="C25" s="152" t="s">
        <v>79</v>
      </c>
      <c r="D25" s="140">
        <v>5683010</v>
      </c>
      <c r="E25" s="140">
        <v>5683010</v>
      </c>
      <c r="F25" s="140">
        <v>0</v>
      </c>
      <c r="G25" s="140">
        <v>29923</v>
      </c>
      <c r="H25" s="140">
        <v>0</v>
      </c>
      <c r="I25" s="140">
        <v>0</v>
      </c>
      <c r="J25" s="140">
        <v>0</v>
      </c>
      <c r="K25" s="140">
        <v>29923</v>
      </c>
      <c r="L25" s="140">
        <v>0</v>
      </c>
      <c r="M25" s="140">
        <v>0</v>
      </c>
      <c r="N25" s="140">
        <v>0</v>
      </c>
      <c r="O25" s="140">
        <v>29923</v>
      </c>
    </row>
    <row r="26" spans="2:15">
      <c r="B26" s="245" t="s">
        <v>488</v>
      </c>
      <c r="C26" s="354" t="s">
        <v>880</v>
      </c>
      <c r="D26" s="140">
        <v>0</v>
      </c>
      <c r="E26" s="140">
        <v>0</v>
      </c>
      <c r="F26" s="140">
        <v>0</v>
      </c>
      <c r="G26" s="140">
        <v>0</v>
      </c>
      <c r="H26" s="140">
        <v>0</v>
      </c>
      <c r="I26" s="140">
        <v>0</v>
      </c>
      <c r="J26" s="140">
        <v>0</v>
      </c>
      <c r="K26" s="140">
        <v>0</v>
      </c>
      <c r="L26" s="140">
        <v>0</v>
      </c>
      <c r="M26" s="140">
        <v>0</v>
      </c>
      <c r="N26" s="140">
        <v>0</v>
      </c>
      <c r="O26" s="140">
        <v>0</v>
      </c>
    </row>
    <row r="27" spans="2:15" ht="12" customHeight="1">
      <c r="B27" s="245" t="s">
        <v>489</v>
      </c>
      <c r="C27" s="354" t="s">
        <v>881</v>
      </c>
      <c r="D27" s="140">
        <v>5120614</v>
      </c>
      <c r="E27" s="140">
        <v>5120614</v>
      </c>
      <c r="F27" s="140">
        <v>0</v>
      </c>
      <c r="G27" s="140">
        <v>29923</v>
      </c>
      <c r="H27" s="140">
        <v>0</v>
      </c>
      <c r="I27" s="140">
        <v>0</v>
      </c>
      <c r="J27" s="140">
        <v>0</v>
      </c>
      <c r="K27" s="140">
        <v>29923</v>
      </c>
      <c r="L27" s="140">
        <v>0</v>
      </c>
      <c r="M27" s="140">
        <v>0</v>
      </c>
      <c r="N27" s="140">
        <v>0</v>
      </c>
      <c r="O27" s="140">
        <v>29923</v>
      </c>
    </row>
    <row r="28" spans="2:15">
      <c r="B28" s="245" t="s">
        <v>469</v>
      </c>
      <c r="C28" s="354" t="s">
        <v>882</v>
      </c>
      <c r="D28" s="140">
        <v>562396</v>
      </c>
      <c r="E28" s="140">
        <v>562396</v>
      </c>
      <c r="F28" s="140">
        <v>0</v>
      </c>
      <c r="G28" s="140">
        <v>0</v>
      </c>
      <c r="H28" s="140">
        <v>0</v>
      </c>
      <c r="I28" s="140">
        <v>0</v>
      </c>
      <c r="J28" s="140">
        <v>0</v>
      </c>
      <c r="K28" s="140">
        <v>0</v>
      </c>
      <c r="L28" s="140">
        <v>0</v>
      </c>
      <c r="M28" s="140">
        <v>0</v>
      </c>
      <c r="N28" s="140">
        <v>0</v>
      </c>
      <c r="O28" s="140">
        <v>0</v>
      </c>
    </row>
    <row r="29" spans="2:15" ht="10.5" customHeight="1">
      <c r="B29" s="245" t="s">
        <v>470</v>
      </c>
      <c r="C29" s="354" t="s">
        <v>883</v>
      </c>
      <c r="D29" s="140">
        <v>0</v>
      </c>
      <c r="E29" s="140">
        <v>0</v>
      </c>
      <c r="F29" s="140">
        <v>0</v>
      </c>
      <c r="G29" s="140">
        <v>0</v>
      </c>
      <c r="H29" s="140">
        <v>0</v>
      </c>
      <c r="I29" s="140">
        <v>0</v>
      </c>
      <c r="J29" s="140">
        <v>0</v>
      </c>
      <c r="K29" s="140">
        <v>0</v>
      </c>
      <c r="L29" s="140">
        <v>0</v>
      </c>
      <c r="M29" s="140">
        <v>0</v>
      </c>
      <c r="N29" s="140">
        <v>0</v>
      </c>
      <c r="O29" s="140">
        <v>0</v>
      </c>
    </row>
    <row r="30" spans="2:15">
      <c r="B30" s="245" t="s">
        <v>848</v>
      </c>
      <c r="C30" s="354" t="s">
        <v>884</v>
      </c>
      <c r="D30" s="140">
        <v>0</v>
      </c>
      <c r="E30" s="140">
        <v>0</v>
      </c>
      <c r="F30" s="140">
        <v>0</v>
      </c>
      <c r="G30" s="140">
        <v>0</v>
      </c>
      <c r="H30" s="140">
        <v>0</v>
      </c>
      <c r="I30" s="140">
        <v>0</v>
      </c>
      <c r="J30" s="140">
        <v>0</v>
      </c>
      <c r="K30" s="140">
        <v>0</v>
      </c>
      <c r="L30" s="140">
        <v>0</v>
      </c>
      <c r="M30" s="140">
        <v>0</v>
      </c>
      <c r="N30" s="140">
        <v>0</v>
      </c>
      <c r="O30" s="140">
        <v>0</v>
      </c>
    </row>
    <row r="31" spans="2:15">
      <c r="B31" s="240" t="s">
        <v>471</v>
      </c>
      <c r="C31" s="152" t="s">
        <v>82</v>
      </c>
      <c r="D31" s="140">
        <v>3907058</v>
      </c>
      <c r="E31" s="242"/>
      <c r="F31" s="242"/>
      <c r="G31" s="140">
        <v>1476</v>
      </c>
      <c r="H31" s="242"/>
      <c r="I31" s="242"/>
      <c r="J31" s="242"/>
      <c r="K31" s="242"/>
      <c r="L31" s="242"/>
      <c r="M31" s="242"/>
      <c r="N31" s="242"/>
      <c r="O31" s="140">
        <v>1476</v>
      </c>
    </row>
    <row r="32" spans="2:15">
      <c r="B32" s="245" t="s">
        <v>472</v>
      </c>
      <c r="C32" s="354" t="s">
        <v>880</v>
      </c>
      <c r="D32" s="140">
        <v>151</v>
      </c>
      <c r="E32" s="242"/>
      <c r="F32" s="242"/>
      <c r="G32" s="140">
        <v>0</v>
      </c>
      <c r="H32" s="242"/>
      <c r="I32" s="242"/>
      <c r="J32" s="242"/>
      <c r="K32" s="242"/>
      <c r="L32" s="242"/>
      <c r="M32" s="242"/>
      <c r="N32" s="242"/>
      <c r="O32" s="140">
        <v>0</v>
      </c>
    </row>
    <row r="33" spans="2:15">
      <c r="B33" s="245" t="s">
        <v>850</v>
      </c>
      <c r="C33" s="354" t="s">
        <v>881</v>
      </c>
      <c r="D33" s="140">
        <v>68</v>
      </c>
      <c r="E33" s="242"/>
      <c r="F33" s="242"/>
      <c r="G33" s="140">
        <v>0</v>
      </c>
      <c r="H33" s="242"/>
      <c r="I33" s="242"/>
      <c r="J33" s="242"/>
      <c r="K33" s="242"/>
      <c r="L33" s="242"/>
      <c r="M33" s="242"/>
      <c r="N33" s="242"/>
      <c r="O33" s="140">
        <v>0</v>
      </c>
    </row>
    <row r="34" spans="2:15">
      <c r="B34" s="245" t="s">
        <v>851</v>
      </c>
      <c r="C34" s="354" t="s">
        <v>882</v>
      </c>
      <c r="D34" s="140">
        <v>15057</v>
      </c>
      <c r="E34" s="242"/>
      <c r="F34" s="242"/>
      <c r="G34" s="140">
        <v>0</v>
      </c>
      <c r="H34" s="242"/>
      <c r="I34" s="242"/>
      <c r="J34" s="242"/>
      <c r="K34" s="242"/>
      <c r="L34" s="242"/>
      <c r="M34" s="242"/>
      <c r="N34" s="242"/>
      <c r="O34" s="140">
        <v>0</v>
      </c>
    </row>
    <row r="35" spans="2:15">
      <c r="B35" s="245" t="s">
        <v>852</v>
      </c>
      <c r="C35" s="354" t="s">
        <v>883</v>
      </c>
      <c r="D35" s="140">
        <v>14931</v>
      </c>
      <c r="E35" s="242"/>
      <c r="F35" s="242"/>
      <c r="G35" s="140">
        <v>0</v>
      </c>
      <c r="H35" s="242"/>
      <c r="I35" s="242"/>
      <c r="J35" s="242"/>
      <c r="K35" s="242"/>
      <c r="L35" s="242"/>
      <c r="M35" s="242"/>
      <c r="N35" s="242"/>
      <c r="O35" s="140">
        <v>0</v>
      </c>
    </row>
    <row r="36" spans="2:15">
      <c r="B36" s="245" t="s">
        <v>853</v>
      </c>
      <c r="C36" s="354" t="s">
        <v>884</v>
      </c>
      <c r="D36" s="140">
        <v>3202606</v>
      </c>
      <c r="E36" s="242"/>
      <c r="F36" s="242"/>
      <c r="G36" s="140">
        <v>421</v>
      </c>
      <c r="H36" s="242"/>
      <c r="I36" s="242"/>
      <c r="J36" s="242"/>
      <c r="K36" s="242"/>
      <c r="L36" s="242"/>
      <c r="M36" s="242"/>
      <c r="N36" s="242"/>
      <c r="O36" s="140">
        <v>421</v>
      </c>
    </row>
    <row r="37" spans="2:15">
      <c r="B37" s="245" t="s">
        <v>854</v>
      </c>
      <c r="C37" s="354" t="s">
        <v>886</v>
      </c>
      <c r="D37" s="140">
        <v>674245</v>
      </c>
      <c r="E37" s="242"/>
      <c r="F37" s="242"/>
      <c r="G37" s="140">
        <v>1055</v>
      </c>
      <c r="H37" s="242"/>
      <c r="I37" s="242"/>
      <c r="J37" s="242"/>
      <c r="K37" s="242"/>
      <c r="L37" s="242"/>
      <c r="M37" s="242"/>
      <c r="N37" s="242"/>
      <c r="O37" s="140">
        <v>1055</v>
      </c>
    </row>
    <row r="38" spans="2:15">
      <c r="B38" s="169" t="s">
        <v>855</v>
      </c>
      <c r="C38" s="355" t="s">
        <v>11</v>
      </c>
      <c r="D38" s="744">
        <v>39168519</v>
      </c>
      <c r="E38" s="744">
        <v>35158807</v>
      </c>
      <c r="F38" s="744">
        <v>102654</v>
      </c>
      <c r="G38" s="744">
        <v>570868</v>
      </c>
      <c r="H38" s="744">
        <v>190557</v>
      </c>
      <c r="I38" s="744">
        <v>67955</v>
      </c>
      <c r="J38" s="744">
        <v>42195</v>
      </c>
      <c r="K38" s="744">
        <v>74392</v>
      </c>
      <c r="L38" s="744">
        <v>135116</v>
      </c>
      <c r="M38" s="744">
        <v>14082</v>
      </c>
      <c r="N38" s="744">
        <v>45095</v>
      </c>
      <c r="O38" s="744">
        <v>570868</v>
      </c>
    </row>
  </sheetData>
  <customSheetViews>
    <customSheetView guid="{5DDDA852-2807-4645-BC75-EBD4EF3323A7}">
      <selection activeCell="C4" sqref="C4"/>
      <pageMargins left="0.7" right="0.7" top="0.75" bottom="0.75" header="0.3" footer="0.3"/>
    </customSheetView>
    <customSheetView guid="{DB462ED3-28DC-47D7-98F7-CED01F66E2C7}" topLeftCell="A22">
      <selection activeCell="D4" sqref="D4"/>
      <pageMargins left="0.7" right="0.7" top="0.75" bottom="0.75" header="0.3" footer="0.3"/>
      <pageSetup paperSize="9" orientation="portrait" r:id="rId1"/>
    </customSheetView>
    <customSheetView guid="{BE68C6EB-1B64-4B3E-8DDC-CA26F318E610}" topLeftCell="A30">
      <selection activeCell="D4" sqref="D4"/>
      <pageMargins left="0.7" right="0.7" top="0.75" bottom="0.75" header="0.3" footer="0.3"/>
      <pageSetup paperSize="9" orientation="portrait" r:id="rId2"/>
    </customSheetView>
    <customSheetView guid="{5AF40965-2356-4A48-B6FA-CB814CA4D7B2}" topLeftCell="A22">
      <selection activeCell="D4" sqref="D4"/>
      <pageMargins left="0.7" right="0.7" top="0.75" bottom="0.75" header="0.3" footer="0.3"/>
      <pageSetup paperSize="9" orientation="portrait" r:id="rId3"/>
    </customSheetView>
    <customSheetView guid="{3FCB7B24-049F-4685-83CB-5231093E0117}" topLeftCell="A57">
      <selection activeCell="D4" sqref="D4"/>
      <pageMargins left="0.7" right="0.7" top="0.75" bottom="0.75" header="0.3" footer="0.3"/>
      <pageSetup paperSize="9" orientation="portrait" r:id="rId4"/>
    </customSheetView>
    <customSheetView guid="{F277ACEF-9FF8-431F-8537-DE60B790AA4F}" topLeftCell="A57">
      <selection activeCell="D4" sqref="D4"/>
      <pageMargins left="0.7" right="0.7" top="0.75" bottom="0.75" header="0.3" footer="0.3"/>
      <pageSetup paperSize="9" orientation="portrait" r:id="rId5"/>
    </customSheetView>
    <customSheetView guid="{08462586-B7E0-434D-B6F4-B2B21EAA5D46}">
      <selection activeCell="K19" sqref="K19"/>
      <pageMargins left="0.7" right="0.7" top="0.75" bottom="0.75" header="0.3" footer="0.3"/>
      <pageSetup paperSize="9" orientation="portrait" r:id="rId6"/>
    </customSheetView>
    <customSheetView guid="{59094C18-3CB5-482F-AA6A-9C313A318EBB}">
      <selection activeCell="Q10" sqref="Q10"/>
      <pageMargins left="0.7" right="0.7" top="0.75" bottom="0.75" header="0.3" footer="0.3"/>
      <pageSetup paperSize="9" orientation="portrait" r:id="rId7"/>
    </customSheetView>
    <customSheetView guid="{FD092655-EBEC-4730-9895-1567D9B70D5F}" topLeftCell="A7">
      <selection activeCell="H76" sqref="H76"/>
      <pageMargins left="0.7" right="0.7" top="0.75" bottom="0.75" header="0.3" footer="0.3"/>
    </customSheetView>
    <customSheetView guid="{7CA1DEE6-746E-4947-9BED-24AAED6E8B57}" topLeftCell="A7">
      <selection activeCell="H76" sqref="H76"/>
      <pageMargins left="0.7" right="0.7" top="0.75" bottom="0.75" header="0.3" footer="0.3"/>
    </customSheetView>
    <customSheetView guid="{D2C72E70-F766-4D56-9E10-3C91A63BB7F3}">
      <selection activeCell="B9" sqref="B9"/>
      <pageMargins left="0.7" right="0.7" top="0.75" bottom="0.75" header="0.3" footer="0.3"/>
      <pageSetup paperSize="9" orientation="portrait" r:id="rId8"/>
    </customSheetView>
    <customSheetView guid="{7CCD1884-1631-4809-8751-AE0939C32419}">
      <selection activeCell="C4" sqref="C4"/>
      <pageMargins left="0.7" right="0.7" top="0.75" bottom="0.75" header="0.3" footer="0.3"/>
    </customSheetView>
    <customSheetView guid="{3AD1D9CC-D162-4119-AFCC-0AF9105FB248}">
      <selection activeCell="O20" sqref="O20"/>
      <pageMargins left="0.7" right="0.7" top="0.75" bottom="0.75" header="0.3" footer="0.3"/>
      <pageSetup paperSize="9" orientation="portrait" r:id="rId9"/>
    </customSheetView>
    <customSheetView guid="{931AA63B-6827-4BF4-8E25-ED232A88A09C}" topLeftCell="A10">
      <selection activeCell="G17" sqref="G17"/>
      <pageMargins left="0.7" right="0.7" top="0.75" bottom="0.75" header="0.3" footer="0.3"/>
    </customSheetView>
    <customSheetView guid="{CA1DE4BE-C006-4405-B064-304EE6CCACF1}">
      <selection activeCell="K19" sqref="K19"/>
      <pageMargins left="0.7" right="0.7" top="0.75" bottom="0.75" header="0.3" footer="0.3"/>
      <pageSetup paperSize="9" orientation="portrait" r:id="rId10"/>
    </customSheetView>
    <customSheetView guid="{D3393B8E-C3CB-4E3A-976E-E4CD065299F0}" topLeftCell="A57">
      <selection activeCell="D4" sqref="D4"/>
      <pageMargins left="0.7" right="0.7" top="0.75" bottom="0.75" header="0.3" footer="0.3"/>
      <pageSetup paperSize="9" orientation="portrait" r:id="rId11"/>
    </customSheetView>
    <customSheetView guid="{21329C76-F86B-400D-B8F5-F75B383E5B14}">
      <selection activeCell="K19" sqref="K19"/>
      <pageMargins left="0.7" right="0.7" top="0.75" bottom="0.75" header="0.3" footer="0.3"/>
      <pageSetup paperSize="9" orientation="portrait" r:id="rId12"/>
    </customSheetView>
    <customSheetView guid="{CFC92B1C-D4F2-414F-8F12-92F529035B08}" topLeftCell="A18">
      <selection activeCell="O20" sqref="O20"/>
      <pageMargins left="0.7" right="0.7" top="0.75" bottom="0.75" header="0.3" footer="0.3"/>
      <pageSetup paperSize="9" orientation="portrait" r:id="rId13"/>
    </customSheetView>
    <customSheetView guid="{697182B0-1BEF-4A85-93A0-596802852AF2}" topLeftCell="A22">
      <selection activeCell="D4" sqref="D4"/>
      <pageMargins left="0.7" right="0.7" top="0.75" bottom="0.75" header="0.3" footer="0.3"/>
      <pageSetup paperSize="9" orientation="portrait" r:id="rId14"/>
    </customSheetView>
    <customSheetView guid="{D37F8A47-E42F-4741-BE8D-5D961F7BB394}" topLeftCell="A30">
      <selection activeCell="D4" sqref="D4"/>
      <pageMargins left="0.7" right="0.7" top="0.75" bottom="0.75" header="0.3" footer="0.3"/>
      <pageSetup paperSize="9" orientation="portrait" r:id="rId15"/>
    </customSheetView>
    <customSheetView guid="{C83D4249-7B44-432A-B7FB-A6ACA6880240}" topLeftCell="A30">
      <selection activeCell="D4" sqref="D4"/>
      <pageMargins left="0.7" right="0.7" top="0.75" bottom="0.75" header="0.3" footer="0.3"/>
      <pageSetup paperSize="9" orientation="portrait" r:id="rId16"/>
    </customSheetView>
    <customSheetView guid="{51337751-BEAF-43F3-8CC9-400B99E751E8}" topLeftCell="F4">
      <selection activeCell="Q54" sqref="Q54"/>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mergeCells count="3">
    <mergeCell ref="D12:O12"/>
    <mergeCell ref="D13:F13"/>
    <mergeCell ref="G13:O1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100"/>
  <sheetViews>
    <sheetView showGridLines="0" zoomScaleNormal="100" workbookViewId="0">
      <selection activeCell="N12" sqref="N12"/>
    </sheetView>
  </sheetViews>
  <sheetFormatPr defaultColWidth="9.140625" defaultRowHeight="12"/>
  <cols>
    <col min="1" max="1" width="5.85546875" style="2" customWidth="1"/>
    <col min="2" max="2" width="4.140625" style="2" customWidth="1"/>
    <col min="3" max="3" width="23.5703125" style="2" customWidth="1"/>
    <col min="4" max="4" width="15.85546875" style="2" customWidth="1"/>
    <col min="5" max="5" width="13.5703125" style="2" customWidth="1"/>
    <col min="6" max="6" width="15" style="2" customWidth="1"/>
    <col min="7" max="7" width="16.5703125" style="2" customWidth="1"/>
    <col min="8" max="8" width="13" style="2" customWidth="1"/>
    <col min="9" max="9" width="18.42578125" style="2" customWidth="1"/>
    <col min="10" max="10" width="19" style="2" customWidth="1"/>
    <col min="11" max="13" width="9.140625" style="2"/>
    <col min="14" max="15" width="26.28515625" style="2" customWidth="1"/>
    <col min="16" max="16384" width="9.140625" style="2"/>
  </cols>
  <sheetData>
    <row r="1" spans="1:15" ht="12.75">
      <c r="A1" s="457" t="str">
        <f>HYPERLINK("#INDEX!A2","към началната страница")</f>
        <v>към началната страница</v>
      </c>
      <c r="B1" s="724"/>
      <c r="C1" s="724"/>
    </row>
    <row r="2" spans="1:15" ht="12.75">
      <c r="A2"/>
    </row>
    <row r="3" spans="1:15" ht="12.75">
      <c r="A3"/>
    </row>
    <row r="4" spans="1:15" ht="12.75">
      <c r="A4"/>
    </row>
    <row r="5" spans="1:15" ht="12.75">
      <c r="A5"/>
    </row>
    <row r="6" spans="1:15" ht="12.75">
      <c r="A6"/>
    </row>
    <row r="7" spans="1:15" ht="12.75">
      <c r="A7"/>
    </row>
    <row r="8" spans="1:15" ht="12.75">
      <c r="A8"/>
    </row>
    <row r="9" spans="1:15">
      <c r="B9" s="360" t="s">
        <v>1014</v>
      </c>
      <c r="C9" s="361"/>
      <c r="D9" s="361"/>
      <c r="E9" s="361"/>
      <c r="F9" s="361"/>
      <c r="G9" s="361"/>
      <c r="H9" s="361"/>
      <c r="I9" s="361"/>
      <c r="J9" s="361"/>
    </row>
    <row r="11" spans="1:15" ht="12.75" customHeight="1">
      <c r="D11" s="26"/>
      <c r="E11" s="26"/>
      <c r="I11" s="804" t="s">
        <v>131</v>
      </c>
      <c r="J11" s="804"/>
    </row>
    <row r="12" spans="1:15" ht="12" customHeight="1">
      <c r="B12" s="38"/>
      <c r="C12" s="38"/>
      <c r="D12" s="843" t="s">
        <v>581</v>
      </c>
      <c r="E12" s="844"/>
      <c r="F12" s="844"/>
      <c r="G12" s="845"/>
      <c r="H12" s="845" t="s">
        <v>574</v>
      </c>
      <c r="I12" s="797" t="s">
        <v>580</v>
      </c>
      <c r="J12" s="797" t="s">
        <v>579</v>
      </c>
    </row>
    <row r="13" spans="1:15" ht="12" customHeight="1">
      <c r="B13" s="38"/>
      <c r="C13" s="38"/>
      <c r="D13" s="490"/>
      <c r="E13" s="848" t="s">
        <v>576</v>
      </c>
      <c r="F13" s="849"/>
      <c r="G13" s="797" t="s">
        <v>582</v>
      </c>
      <c r="H13" s="846"/>
      <c r="I13" s="806"/>
      <c r="J13" s="806"/>
    </row>
    <row r="14" spans="1:15" ht="36" customHeight="1">
      <c r="B14" s="38"/>
      <c r="C14" s="38"/>
      <c r="D14" s="491"/>
      <c r="E14" s="488"/>
      <c r="F14" s="145" t="s">
        <v>577</v>
      </c>
      <c r="G14" s="790"/>
      <c r="H14" s="847"/>
      <c r="I14" s="790"/>
      <c r="J14" s="790"/>
      <c r="N14" s="841" t="s">
        <v>1932</v>
      </c>
      <c r="O14" s="842"/>
    </row>
    <row r="15" spans="1:15" ht="12.75" customHeight="1">
      <c r="D15" s="108" t="s">
        <v>0</v>
      </c>
      <c r="E15" s="108" t="s">
        <v>1</v>
      </c>
      <c r="F15" s="108" t="s">
        <v>2</v>
      </c>
      <c r="G15" s="108" t="s">
        <v>3</v>
      </c>
      <c r="H15" s="108" t="s">
        <v>4</v>
      </c>
      <c r="I15" s="108" t="s">
        <v>5</v>
      </c>
      <c r="J15" s="108" t="s">
        <v>6</v>
      </c>
      <c r="N15" s="786" t="s">
        <v>583</v>
      </c>
      <c r="O15" s="786" t="s">
        <v>82</v>
      </c>
    </row>
    <row r="16" spans="1:15" ht="13.35" customHeight="1">
      <c r="B16" s="62" t="s">
        <v>14</v>
      </c>
      <c r="C16" s="161" t="s">
        <v>583</v>
      </c>
      <c r="D16" s="138">
        <v>30501548</v>
      </c>
      <c r="E16" s="138">
        <v>569392</v>
      </c>
      <c r="F16" s="138">
        <v>569392</v>
      </c>
      <c r="G16" s="138">
        <v>30501548</v>
      </c>
      <c r="H16" s="138">
        <v>-752709</v>
      </c>
      <c r="I16" s="255"/>
      <c r="J16" s="138">
        <v>0</v>
      </c>
      <c r="N16" s="784" t="s">
        <v>1933</v>
      </c>
      <c r="O16" s="784" t="s">
        <v>236</v>
      </c>
    </row>
    <row r="17" spans="2:15">
      <c r="B17" s="61" t="s">
        <v>15</v>
      </c>
      <c r="C17" s="61" t="s">
        <v>140</v>
      </c>
      <c r="D17" s="140">
        <v>24384247</v>
      </c>
      <c r="E17" s="140">
        <v>476253</v>
      </c>
      <c r="F17" s="140">
        <v>476253</v>
      </c>
      <c r="G17" s="140">
        <v>24384247</v>
      </c>
      <c r="H17" s="140">
        <v>-658395</v>
      </c>
      <c r="I17" s="256"/>
      <c r="J17" s="140">
        <v>0</v>
      </c>
      <c r="N17" s="784" t="s">
        <v>221</v>
      </c>
      <c r="O17" s="784" t="s">
        <v>592</v>
      </c>
    </row>
    <row r="18" spans="2:15">
      <c r="B18" s="61" t="s">
        <v>16</v>
      </c>
      <c r="C18" s="61" t="s">
        <v>148</v>
      </c>
      <c r="D18" s="140">
        <v>2465037</v>
      </c>
      <c r="E18" s="140">
        <v>26</v>
      </c>
      <c r="F18" s="140">
        <v>26</v>
      </c>
      <c r="G18" s="140">
        <v>2465037</v>
      </c>
      <c r="H18" s="140">
        <v>-3954</v>
      </c>
      <c r="I18" s="256"/>
      <c r="J18" s="140">
        <v>0</v>
      </c>
      <c r="N18" s="784" t="s">
        <v>153</v>
      </c>
      <c r="O18" s="784" t="s">
        <v>233</v>
      </c>
    </row>
    <row r="19" spans="2:15">
      <c r="B19" s="61" t="s">
        <v>17</v>
      </c>
      <c r="C19" s="61" t="s">
        <v>144</v>
      </c>
      <c r="D19" s="140">
        <v>415819</v>
      </c>
      <c r="E19" s="140">
        <v>61</v>
      </c>
      <c r="F19" s="140">
        <v>61</v>
      </c>
      <c r="G19" s="140">
        <v>415819</v>
      </c>
      <c r="H19" s="140">
        <v>-1474</v>
      </c>
      <c r="I19" s="256"/>
      <c r="J19" s="140">
        <v>0</v>
      </c>
      <c r="N19" s="784" t="s">
        <v>1915</v>
      </c>
      <c r="O19" s="784" t="s">
        <v>244</v>
      </c>
    </row>
    <row r="20" spans="2:15">
      <c r="B20" s="61" t="s">
        <v>18</v>
      </c>
      <c r="C20" s="61" t="s">
        <v>235</v>
      </c>
      <c r="D20" s="140">
        <v>331859</v>
      </c>
      <c r="E20" s="140">
        <v>95</v>
      </c>
      <c r="F20" s="140">
        <v>95</v>
      </c>
      <c r="G20" s="140">
        <v>331859</v>
      </c>
      <c r="H20" s="140">
        <v>-294</v>
      </c>
      <c r="I20" s="256"/>
      <c r="J20" s="140">
        <v>0</v>
      </c>
      <c r="N20" s="784" t="s">
        <v>66</v>
      </c>
      <c r="O20" s="784" t="s">
        <v>152</v>
      </c>
    </row>
    <row r="21" spans="2:15">
      <c r="B21" s="61" t="s">
        <v>19</v>
      </c>
      <c r="C21" s="61" t="s">
        <v>152</v>
      </c>
      <c r="D21" s="140">
        <v>300462</v>
      </c>
      <c r="E21" s="140">
        <v>525</v>
      </c>
      <c r="F21" s="140">
        <v>525</v>
      </c>
      <c r="G21" s="140">
        <v>300462</v>
      </c>
      <c r="H21" s="140">
        <v>-3393</v>
      </c>
      <c r="I21" s="256"/>
      <c r="J21" s="140">
        <v>0</v>
      </c>
      <c r="N21" s="784" t="s">
        <v>1924</v>
      </c>
      <c r="O21" s="784" t="s">
        <v>144</v>
      </c>
    </row>
    <row r="22" spans="2:15">
      <c r="B22" s="61" t="s">
        <v>20</v>
      </c>
      <c r="C22" s="61" t="s">
        <v>241</v>
      </c>
      <c r="D22" s="140">
        <v>292032</v>
      </c>
      <c r="E22" s="140">
        <v>161</v>
      </c>
      <c r="F22" s="140">
        <v>161</v>
      </c>
      <c r="G22" s="140">
        <v>292032</v>
      </c>
      <c r="H22" s="140">
        <v>-8360</v>
      </c>
      <c r="I22" s="256"/>
      <c r="J22" s="140">
        <v>0</v>
      </c>
      <c r="N22" s="784" t="s">
        <v>136</v>
      </c>
      <c r="O22" s="784" t="s">
        <v>146</v>
      </c>
    </row>
    <row r="23" spans="2:15">
      <c r="B23" s="61" t="s">
        <v>21</v>
      </c>
      <c r="C23" s="61" t="s">
        <v>149</v>
      </c>
      <c r="D23" s="140">
        <v>288881</v>
      </c>
      <c r="E23" s="140">
        <v>55</v>
      </c>
      <c r="F23" s="140">
        <v>55</v>
      </c>
      <c r="G23" s="140">
        <v>288881</v>
      </c>
      <c r="H23" s="140">
        <v>-315</v>
      </c>
      <c r="I23" s="256"/>
      <c r="J23" s="140">
        <v>0</v>
      </c>
      <c r="N23" s="784" t="s">
        <v>230</v>
      </c>
      <c r="O23" s="784" t="s">
        <v>229</v>
      </c>
    </row>
    <row r="24" spans="2:15">
      <c r="B24" s="61" t="s">
        <v>22</v>
      </c>
      <c r="C24" s="61" t="s">
        <v>243</v>
      </c>
      <c r="D24" s="140">
        <v>276448</v>
      </c>
      <c r="E24" s="140">
        <v>0</v>
      </c>
      <c r="F24" s="140">
        <v>0</v>
      </c>
      <c r="G24" s="140">
        <v>276448</v>
      </c>
      <c r="H24" s="140">
        <v>-168</v>
      </c>
      <c r="I24" s="256"/>
      <c r="J24" s="140">
        <v>0</v>
      </c>
      <c r="N24" s="784" t="s">
        <v>497</v>
      </c>
      <c r="O24" s="784" t="s">
        <v>147</v>
      </c>
    </row>
    <row r="25" spans="2:15">
      <c r="B25" s="61" t="s">
        <v>23</v>
      </c>
      <c r="C25" s="61" t="s">
        <v>150</v>
      </c>
      <c r="D25" s="140">
        <v>244463</v>
      </c>
      <c r="E25" s="140">
        <v>87</v>
      </c>
      <c r="F25" s="140">
        <v>87</v>
      </c>
      <c r="G25" s="140">
        <v>244463</v>
      </c>
      <c r="H25" s="140">
        <v>-274</v>
      </c>
      <c r="I25" s="256"/>
      <c r="J25" s="140">
        <v>0</v>
      </c>
      <c r="N25" s="784" t="s">
        <v>1916</v>
      </c>
      <c r="O25" s="784" t="s">
        <v>221</v>
      </c>
    </row>
    <row r="26" spans="2:15">
      <c r="B26" s="61">
        <v>11</v>
      </c>
      <c r="C26" s="61" t="s">
        <v>145</v>
      </c>
      <c r="D26" s="140">
        <v>217292</v>
      </c>
      <c r="E26" s="140">
        <v>0</v>
      </c>
      <c r="F26" s="140">
        <v>0</v>
      </c>
      <c r="G26" s="140">
        <v>217292</v>
      </c>
      <c r="H26" s="140">
        <v>-54</v>
      </c>
      <c r="I26" s="256"/>
      <c r="J26" s="140">
        <v>0</v>
      </c>
      <c r="N26" s="784" t="s">
        <v>228</v>
      </c>
      <c r="O26" s="784" t="s">
        <v>243</v>
      </c>
    </row>
    <row r="27" spans="2:15">
      <c r="B27" s="61">
        <v>12</v>
      </c>
      <c r="C27" s="61" t="s">
        <v>66</v>
      </c>
      <c r="D27" s="140">
        <v>1285008</v>
      </c>
      <c r="E27" s="140">
        <v>92129</v>
      </c>
      <c r="F27" s="140">
        <v>92129</v>
      </c>
      <c r="G27" s="140">
        <v>1285008</v>
      </c>
      <c r="H27" s="140">
        <v>-76028</v>
      </c>
      <c r="I27" s="256"/>
      <c r="J27" s="140">
        <v>0</v>
      </c>
      <c r="N27" s="784" t="s">
        <v>151</v>
      </c>
      <c r="O27" s="784" t="s">
        <v>232</v>
      </c>
    </row>
    <row r="28" spans="2:15" ht="12.6" customHeight="1">
      <c r="B28" s="62">
        <v>13</v>
      </c>
      <c r="C28" s="161" t="s">
        <v>82</v>
      </c>
      <c r="D28" s="138">
        <v>3908534</v>
      </c>
      <c r="E28" s="138">
        <v>1476</v>
      </c>
      <c r="F28" s="138">
        <v>1476</v>
      </c>
      <c r="G28" s="255"/>
      <c r="H28" s="255"/>
      <c r="I28" s="138">
        <v>44687</v>
      </c>
      <c r="J28" s="255"/>
      <c r="N28" s="784" t="s">
        <v>592</v>
      </c>
      <c r="O28" s="784" t="s">
        <v>222</v>
      </c>
    </row>
    <row r="29" spans="2:15">
      <c r="B29" s="61">
        <v>14</v>
      </c>
      <c r="C29" s="61" t="s">
        <v>140</v>
      </c>
      <c r="D29" s="140">
        <v>3891086</v>
      </c>
      <c r="E29" s="140">
        <v>1433</v>
      </c>
      <c r="F29" s="140">
        <v>1433</v>
      </c>
      <c r="G29" s="281"/>
      <c r="H29" s="281"/>
      <c r="I29" s="140">
        <v>44593</v>
      </c>
      <c r="J29" s="256"/>
      <c r="N29" s="784" t="s">
        <v>238</v>
      </c>
      <c r="O29" s="784" t="s">
        <v>226</v>
      </c>
    </row>
    <row r="30" spans="2:15">
      <c r="B30" s="61">
        <v>15</v>
      </c>
      <c r="C30" s="61" t="s">
        <v>151</v>
      </c>
      <c r="D30" s="140">
        <v>4214</v>
      </c>
      <c r="E30" s="140">
        <v>1</v>
      </c>
      <c r="F30" s="140">
        <v>1</v>
      </c>
      <c r="G30" s="281"/>
      <c r="H30" s="281"/>
      <c r="I30" s="140">
        <v>25</v>
      </c>
      <c r="J30" s="256"/>
      <c r="N30" s="784" t="s">
        <v>240</v>
      </c>
      <c r="O30" s="784" t="s">
        <v>237</v>
      </c>
    </row>
    <row r="31" spans="2:15">
      <c r="B31" s="61">
        <v>16</v>
      </c>
      <c r="C31" s="61" t="s">
        <v>242</v>
      </c>
      <c r="D31" s="140">
        <v>2773</v>
      </c>
      <c r="E31" s="140">
        <v>0</v>
      </c>
      <c r="F31" s="140">
        <v>0</v>
      </c>
      <c r="G31" s="281"/>
      <c r="H31" s="281"/>
      <c r="I31" s="140">
        <v>18</v>
      </c>
      <c r="J31" s="257"/>
      <c r="N31" s="784" t="s">
        <v>244</v>
      </c>
      <c r="O31" s="784" t="s">
        <v>1910</v>
      </c>
    </row>
    <row r="32" spans="2:15">
      <c r="B32" s="61">
        <v>17</v>
      </c>
      <c r="C32" s="61" t="s">
        <v>148</v>
      </c>
      <c r="D32" s="140">
        <v>1851</v>
      </c>
      <c r="E32" s="140">
        <v>0</v>
      </c>
      <c r="F32" s="140">
        <v>0</v>
      </c>
      <c r="G32" s="281"/>
      <c r="H32" s="281"/>
      <c r="I32" s="140">
        <v>4</v>
      </c>
      <c r="J32" s="256"/>
      <c r="N32" s="784" t="s">
        <v>236</v>
      </c>
      <c r="O32" s="784" t="s">
        <v>1906</v>
      </c>
    </row>
    <row r="33" spans="2:15" s="11" customFormat="1">
      <c r="B33" s="61">
        <v>18</v>
      </c>
      <c r="C33" s="61" t="s">
        <v>153</v>
      </c>
      <c r="D33" s="140">
        <v>1811</v>
      </c>
      <c r="E33" s="140">
        <v>1</v>
      </c>
      <c r="F33" s="140">
        <v>1</v>
      </c>
      <c r="G33" s="281"/>
      <c r="H33" s="281"/>
      <c r="I33" s="140">
        <v>11</v>
      </c>
      <c r="J33" s="257"/>
      <c r="K33" s="2"/>
      <c r="L33" s="2"/>
      <c r="M33" s="2"/>
      <c r="N33" s="784" t="s">
        <v>223</v>
      </c>
      <c r="O33" s="787" t="s">
        <v>138</v>
      </c>
    </row>
    <row r="34" spans="2:15">
      <c r="B34" s="61">
        <v>19</v>
      </c>
      <c r="C34" s="61" t="s">
        <v>497</v>
      </c>
      <c r="D34" s="140">
        <v>898</v>
      </c>
      <c r="E34" s="140">
        <v>0</v>
      </c>
      <c r="F34" s="140">
        <v>0</v>
      </c>
      <c r="G34" s="281"/>
      <c r="H34" s="281"/>
      <c r="I34" s="140">
        <v>3</v>
      </c>
      <c r="J34" s="257"/>
      <c r="N34" s="784" t="s">
        <v>141</v>
      </c>
      <c r="O34" s="784" t="s">
        <v>142</v>
      </c>
    </row>
    <row r="35" spans="2:15">
      <c r="B35" s="61">
        <v>20</v>
      </c>
      <c r="C35" s="61" t="s">
        <v>230</v>
      </c>
      <c r="D35" s="140">
        <v>824</v>
      </c>
      <c r="E35" s="140">
        <v>0</v>
      </c>
      <c r="F35" s="140">
        <v>0</v>
      </c>
      <c r="G35" s="281"/>
      <c r="H35" s="281"/>
      <c r="I35" s="140">
        <v>2</v>
      </c>
      <c r="J35" s="257"/>
      <c r="N35" s="784" t="s">
        <v>508</v>
      </c>
      <c r="O35" s="784" t="s">
        <v>241</v>
      </c>
    </row>
    <row r="36" spans="2:15">
      <c r="B36" s="61">
        <v>21</v>
      </c>
      <c r="C36" s="61" t="s">
        <v>150</v>
      </c>
      <c r="D36" s="140">
        <v>745</v>
      </c>
      <c r="E36" s="140">
        <v>0</v>
      </c>
      <c r="F36" s="140">
        <v>0</v>
      </c>
      <c r="G36" s="281"/>
      <c r="H36" s="281"/>
      <c r="I36" s="140">
        <v>3</v>
      </c>
      <c r="J36" s="257"/>
      <c r="N36" s="784" t="s">
        <v>146</v>
      </c>
      <c r="O36" s="784" t="s">
        <v>508</v>
      </c>
    </row>
    <row r="37" spans="2:15">
      <c r="B37" s="61">
        <v>22</v>
      </c>
      <c r="C37" s="61" t="s">
        <v>235</v>
      </c>
      <c r="D37" s="140">
        <v>676</v>
      </c>
      <c r="E37" s="140">
        <v>0</v>
      </c>
      <c r="F37" s="140">
        <v>0</v>
      </c>
      <c r="G37" s="281"/>
      <c r="H37" s="281"/>
      <c r="I37" s="140">
        <v>2</v>
      </c>
      <c r="J37" s="257"/>
      <c r="N37" s="784" t="s">
        <v>229</v>
      </c>
      <c r="O37" s="784" t="s">
        <v>136</v>
      </c>
    </row>
    <row r="38" spans="2:15" s="11" customFormat="1">
      <c r="B38" s="61">
        <v>23</v>
      </c>
      <c r="C38" s="61" t="s">
        <v>149</v>
      </c>
      <c r="D38" s="140">
        <v>569</v>
      </c>
      <c r="E38" s="140">
        <v>0</v>
      </c>
      <c r="F38" s="140">
        <v>0</v>
      </c>
      <c r="G38" s="281"/>
      <c r="H38" s="281"/>
      <c r="I38" s="140">
        <v>4</v>
      </c>
      <c r="J38" s="257"/>
      <c r="K38" s="2"/>
      <c r="L38" s="2"/>
      <c r="M38" s="2"/>
      <c r="N38" s="784" t="s">
        <v>147</v>
      </c>
      <c r="O38" s="787" t="s">
        <v>1892</v>
      </c>
    </row>
    <row r="39" spans="2:15">
      <c r="B39" s="61">
        <v>24</v>
      </c>
      <c r="C39" s="61" t="s">
        <v>66</v>
      </c>
      <c r="D39" s="140">
        <v>3087</v>
      </c>
      <c r="E39" s="140">
        <v>41</v>
      </c>
      <c r="F39" s="140">
        <v>41</v>
      </c>
      <c r="G39" s="281"/>
      <c r="H39" s="281"/>
      <c r="I39" s="140">
        <v>22</v>
      </c>
      <c r="J39" s="257"/>
      <c r="N39" s="784" t="s">
        <v>242</v>
      </c>
      <c r="O39" s="784" t="s">
        <v>143</v>
      </c>
    </row>
    <row r="40" spans="2:15">
      <c r="B40" s="61">
        <v>25</v>
      </c>
      <c r="C40" s="62" t="s">
        <v>11</v>
      </c>
      <c r="D40" s="138">
        <v>34410082</v>
      </c>
      <c r="E40" s="138">
        <v>570868</v>
      </c>
      <c r="F40" s="138">
        <v>570868</v>
      </c>
      <c r="G40" s="138">
        <v>30501548</v>
      </c>
      <c r="H40" s="138">
        <v>-752709</v>
      </c>
      <c r="I40" s="138">
        <v>44687</v>
      </c>
      <c r="J40" s="138">
        <v>0</v>
      </c>
      <c r="N40" s="784" t="s">
        <v>137</v>
      </c>
      <c r="O40" s="784" t="s">
        <v>141</v>
      </c>
    </row>
    <row r="41" spans="2:15">
      <c r="N41" s="784" t="s">
        <v>593</v>
      </c>
      <c r="O41" s="784" t="s">
        <v>245</v>
      </c>
    </row>
    <row r="42" spans="2:15">
      <c r="N42" s="784" t="s">
        <v>232</v>
      </c>
      <c r="O42" s="784" t="s">
        <v>240</v>
      </c>
    </row>
    <row r="43" spans="2:15">
      <c r="N43" s="784" t="s">
        <v>245</v>
      </c>
      <c r="O43" s="784" t="s">
        <v>227</v>
      </c>
    </row>
    <row r="44" spans="2:15">
      <c r="N44" s="784" t="s">
        <v>234</v>
      </c>
      <c r="O44" s="784" t="s">
        <v>1929</v>
      </c>
    </row>
    <row r="45" spans="2:15">
      <c r="N45" s="784" t="s">
        <v>138</v>
      </c>
      <c r="O45" s="784" t="s">
        <v>137</v>
      </c>
    </row>
    <row r="46" spans="2:15">
      <c r="N46" s="784" t="s">
        <v>142</v>
      </c>
      <c r="O46" s="784" t="s">
        <v>1913</v>
      </c>
    </row>
    <row r="47" spans="2:15">
      <c r="N47" s="784" t="s">
        <v>143</v>
      </c>
      <c r="O47" s="784" t="s">
        <v>1937</v>
      </c>
    </row>
    <row r="48" spans="2:15">
      <c r="N48" s="784" t="s">
        <v>602</v>
      </c>
      <c r="O48" s="784" t="s">
        <v>1899</v>
      </c>
    </row>
    <row r="49" spans="14:15">
      <c r="N49" s="784" t="s">
        <v>1712</v>
      </c>
      <c r="O49" s="784" t="s">
        <v>1908</v>
      </c>
    </row>
    <row r="50" spans="14:15">
      <c r="N50" s="784" t="s">
        <v>233</v>
      </c>
      <c r="O50" s="784" t="s">
        <v>1915</v>
      </c>
    </row>
    <row r="51" spans="14:15">
      <c r="N51" s="784" t="s">
        <v>594</v>
      </c>
      <c r="O51" s="784" t="s">
        <v>224</v>
      </c>
    </row>
    <row r="52" spans="14:15">
      <c r="N52" s="784" t="s">
        <v>227</v>
      </c>
      <c r="O52" s="784" t="s">
        <v>1923</v>
      </c>
    </row>
    <row r="53" spans="14:15">
      <c r="N53" s="784" t="s">
        <v>224</v>
      </c>
      <c r="O53" s="784" t="s">
        <v>238</v>
      </c>
    </row>
    <row r="54" spans="14:15">
      <c r="N54" s="784" t="s">
        <v>139</v>
      </c>
      <c r="O54" s="784" t="s">
        <v>602</v>
      </c>
    </row>
    <row r="55" spans="14:15">
      <c r="N55" s="784" t="s">
        <v>226</v>
      </c>
      <c r="O55" s="784" t="s">
        <v>1924</v>
      </c>
    </row>
    <row r="56" spans="14:15">
      <c r="N56" s="784" t="s">
        <v>231</v>
      </c>
      <c r="O56" s="784" t="s">
        <v>1938</v>
      </c>
    </row>
    <row r="57" spans="14:15">
      <c r="N57" s="784" t="s">
        <v>239</v>
      </c>
      <c r="O57" s="784" t="s">
        <v>1905</v>
      </c>
    </row>
    <row r="58" spans="14:15">
      <c r="N58" s="784" t="s">
        <v>661</v>
      </c>
      <c r="O58" s="784" t="s">
        <v>145</v>
      </c>
    </row>
    <row r="59" spans="14:15">
      <c r="N59" s="784" t="s">
        <v>222</v>
      </c>
      <c r="O59" s="784" t="s">
        <v>223</v>
      </c>
    </row>
    <row r="60" spans="14:15">
      <c r="N60" s="784" t="s">
        <v>225</v>
      </c>
      <c r="O60" s="784" t="s">
        <v>231</v>
      </c>
    </row>
    <row r="61" spans="14:15">
      <c r="N61" s="784" t="s">
        <v>1922</v>
      </c>
      <c r="O61" s="784" t="s">
        <v>228</v>
      </c>
    </row>
    <row r="62" spans="14:15">
      <c r="N62" s="784" t="s">
        <v>1906</v>
      </c>
      <c r="O62" s="784" t="s">
        <v>661</v>
      </c>
    </row>
    <row r="63" spans="14:15">
      <c r="N63" s="784" t="s">
        <v>1923</v>
      </c>
      <c r="O63" s="784" t="s">
        <v>239</v>
      </c>
    </row>
    <row r="64" spans="14:15">
      <c r="N64" s="784" t="s">
        <v>1898</v>
      </c>
      <c r="O64" s="784" t="s">
        <v>1925</v>
      </c>
    </row>
    <row r="65" spans="14:15">
      <c r="N65" s="784" t="s">
        <v>1913</v>
      </c>
      <c r="O65" s="784" t="s">
        <v>1898</v>
      </c>
    </row>
    <row r="66" spans="14:15">
      <c r="N66" s="784" t="s">
        <v>1894</v>
      </c>
      <c r="O66" s="784" t="s">
        <v>234</v>
      </c>
    </row>
    <row r="67" spans="14:15">
      <c r="N67" s="784" t="s">
        <v>1899</v>
      </c>
      <c r="O67" s="784" t="s">
        <v>1912</v>
      </c>
    </row>
    <row r="68" spans="14:15">
      <c r="N68" s="784" t="s">
        <v>1921</v>
      </c>
      <c r="O68" s="784" t="s">
        <v>1893</v>
      </c>
    </row>
    <row r="69" spans="14:15">
      <c r="N69" s="784" t="s">
        <v>1900</v>
      </c>
      <c r="O69" s="784" t="s">
        <v>1902</v>
      </c>
    </row>
    <row r="70" spans="14:15">
      <c r="N70" s="784" t="s">
        <v>1907</v>
      </c>
      <c r="O70" s="784" t="s">
        <v>1894</v>
      </c>
    </row>
    <row r="71" spans="14:15">
      <c r="N71" s="784" t="s">
        <v>1917</v>
      </c>
      <c r="O71" s="784" t="s">
        <v>139</v>
      </c>
    </row>
    <row r="72" spans="14:15">
      <c r="N72" s="784" t="s">
        <v>1892</v>
      </c>
      <c r="O72" s="784" t="s">
        <v>1920</v>
      </c>
    </row>
    <row r="73" spans="14:15">
      <c r="N73" s="784" t="s">
        <v>1912</v>
      </c>
      <c r="O73" s="784" t="s">
        <v>593</v>
      </c>
    </row>
    <row r="74" spans="14:15">
      <c r="N74" s="784" t="s">
        <v>1927</v>
      </c>
      <c r="O74" s="784" t="s">
        <v>1904</v>
      </c>
    </row>
    <row r="75" spans="14:15">
      <c r="N75" s="784" t="s">
        <v>1931</v>
      </c>
      <c r="O75" s="784" t="s">
        <v>1918</v>
      </c>
    </row>
    <row r="76" spans="14:15">
      <c r="N76" s="784" t="s">
        <v>1904</v>
      </c>
      <c r="O76" s="784" t="s">
        <v>1911</v>
      </c>
    </row>
    <row r="77" spans="14:15">
      <c r="N77" s="784" t="s">
        <v>1920</v>
      </c>
      <c r="O77" s="784" t="s">
        <v>225</v>
      </c>
    </row>
    <row r="78" spans="14:15">
      <c r="N78" s="784" t="s">
        <v>1918</v>
      </c>
      <c r="O78" s="784" t="s">
        <v>594</v>
      </c>
    </row>
    <row r="79" spans="14:15">
      <c r="N79" s="784" t="s">
        <v>1891</v>
      </c>
    </row>
    <row r="80" spans="14:15">
      <c r="N80" s="784" t="s">
        <v>1910</v>
      </c>
    </row>
    <row r="81" spans="14:14">
      <c r="N81" s="784" t="s">
        <v>1896</v>
      </c>
    </row>
    <row r="82" spans="14:14">
      <c r="N82" s="784" t="s">
        <v>1928</v>
      </c>
    </row>
    <row r="83" spans="14:14">
      <c r="N83" s="784" t="s">
        <v>1911</v>
      </c>
    </row>
    <row r="84" spans="14:14">
      <c r="N84" s="784" t="s">
        <v>1909</v>
      </c>
    </row>
    <row r="85" spans="14:14">
      <c r="N85" s="784" t="s">
        <v>1895</v>
      </c>
    </row>
    <row r="86" spans="14:14">
      <c r="N86" s="784" t="s">
        <v>1930</v>
      </c>
    </row>
    <row r="87" spans="14:14">
      <c r="N87" s="784" t="s">
        <v>1914</v>
      </c>
    </row>
    <row r="88" spans="14:14">
      <c r="N88" s="784" t="s">
        <v>1901</v>
      </c>
    </row>
    <row r="89" spans="14:14">
      <c r="N89" s="784" t="s">
        <v>1908</v>
      </c>
    </row>
    <row r="90" spans="14:14">
      <c r="N90" s="784" t="s">
        <v>1897</v>
      </c>
    </row>
    <row r="91" spans="14:14">
      <c r="N91" s="784" t="s">
        <v>1926</v>
      </c>
    </row>
    <row r="92" spans="14:14">
      <c r="N92" s="784" t="s">
        <v>1905</v>
      </c>
    </row>
    <row r="93" spans="14:14">
      <c r="N93" s="784" t="s">
        <v>1925</v>
      </c>
    </row>
    <row r="94" spans="14:14">
      <c r="N94" s="784" t="s">
        <v>1903</v>
      </c>
    </row>
    <row r="95" spans="14:14">
      <c r="N95" s="784" t="s">
        <v>1902</v>
      </c>
    </row>
    <row r="96" spans="14:14">
      <c r="N96" s="784" t="s">
        <v>1934</v>
      </c>
    </row>
    <row r="97" spans="14:14">
      <c r="N97" s="784" t="s">
        <v>1893</v>
      </c>
    </row>
    <row r="98" spans="14:14">
      <c r="N98" s="784" t="s">
        <v>1935</v>
      </c>
    </row>
    <row r="99" spans="14:14">
      <c r="N99" s="784" t="s">
        <v>1929</v>
      </c>
    </row>
    <row r="100" spans="14:14">
      <c r="N100" s="784" t="s">
        <v>1936</v>
      </c>
    </row>
  </sheetData>
  <customSheetViews>
    <customSheetView guid="{5DDDA852-2807-4645-BC75-EBD4EF3323A7}">
      <selection activeCell="F26" sqref="F26"/>
      <pageMargins left="0.7" right="0.7" top="0.75" bottom="0.75" header="0.3" footer="0.3"/>
      <pageSetup paperSize="9" orientation="portrait" r:id="rId1"/>
    </customSheetView>
    <customSheetView guid="{DB462ED3-28DC-47D7-98F7-CED01F66E2C7}" topLeftCell="A55">
      <selection activeCell="H62" sqref="H62"/>
      <pageMargins left="0.7" right="0.7" top="0.75" bottom="0.75" header="0.3" footer="0.3"/>
      <pageSetup paperSize="9" orientation="portrait" r:id="rId2"/>
    </customSheetView>
    <customSheetView guid="{BE68C6EB-1B64-4B3E-8DDC-CA26F318E610}" topLeftCell="A89">
      <selection activeCell="D4" sqref="D4"/>
      <pageMargins left="0.7" right="0.7" top="0.75" bottom="0.75" header="0.3" footer="0.3"/>
      <pageSetup paperSize="9" orientation="portrait" r:id="rId3"/>
    </customSheetView>
    <customSheetView guid="{5AF40965-2356-4A48-B6FA-CB814CA4D7B2}" showAutoFilter="1">
      <selection activeCell="G22" sqref="G22"/>
      <pageMargins left="0.7" right="0.7" top="0.75" bottom="0.75" header="0.3" footer="0.3"/>
      <pageSetup paperSize="9" orientation="portrait" r:id="rId4"/>
      <autoFilter ref="B55:J84" xr:uid="{12661B6D-E99A-486E-A263-79CDE1943005}">
        <filterColumn colId="7" showButton="0"/>
      </autoFilter>
    </customSheetView>
    <customSheetView guid="{3FCB7B24-049F-4685-83CB-5231093E0117}" topLeftCell="K27">
      <selection activeCell="N53" sqref="N53"/>
      <pageMargins left="0.7" right="0.7" top="0.75" bottom="0.75" header="0.3" footer="0.3"/>
      <pageSetup paperSize="9" orientation="portrait" r:id="rId5"/>
    </customSheetView>
    <customSheetView guid="{F277ACEF-9FF8-431F-8537-DE60B790AA4F}" topLeftCell="A2">
      <selection activeCell="N26" sqref="N26"/>
      <pageMargins left="0.7" right="0.7" top="0.75" bottom="0.75" header="0.3" footer="0.3"/>
    </customSheetView>
    <customSheetView guid="{08462586-B7E0-434D-B6F4-B2B21EAA5D46}" topLeftCell="A13">
      <selection activeCell="A56" sqref="A56:XFD56"/>
      <pageMargins left="0.7" right="0.7" top="0.75" bottom="0.75" header="0.3" footer="0.3"/>
      <pageSetup paperSize="9" orientation="portrait" r:id="rId6"/>
    </customSheetView>
    <customSheetView guid="{59094C18-3CB5-482F-AA6A-9C313A318EBB}" topLeftCell="A13">
      <selection activeCell="C25" sqref="C25"/>
      <pageMargins left="0.7" right="0.7" top="0.75" bottom="0.75" header="0.3" footer="0.3"/>
      <pageSetup paperSize="9" orientation="portrait" r:id="rId7"/>
    </customSheetView>
    <customSheetView guid="{FD092655-EBEC-4730-9895-1567D9B70D5F}" topLeftCell="A64">
      <selection activeCell="R85" sqref="R85:R147"/>
      <pageMargins left="0.7" right="0.7" top="0.75" bottom="0.75" header="0.3" footer="0.3"/>
      <pageSetup paperSize="9" orientation="portrait" r:id="rId8"/>
    </customSheetView>
    <customSheetView guid="{7CA1DEE6-746E-4947-9BED-24AAED6E8B57}" topLeftCell="B46">
      <selection activeCell="B82" sqref="B82"/>
      <pageMargins left="0.7" right="0.7" top="0.75" bottom="0.75" header="0.3" footer="0.3"/>
      <pageSetup paperSize="9" orientation="portrait" r:id="rId9"/>
    </customSheetView>
    <customSheetView guid="{70E7FFDC-983F-46F7-B68F-0BE0A8C942E0}" topLeftCell="A36">
      <selection activeCell="K60" sqref="K60"/>
      <pageMargins left="0.7" right="0.7" top="0.75" bottom="0.75" header="0.3" footer="0.3"/>
      <pageSetup paperSize="9" orientation="portrait" r:id="rId10"/>
    </customSheetView>
    <customSheetView guid="{F536E858-E5B2-4B36-88FC-BE776803F921}">
      <selection activeCell="O15" sqref="A15:P18"/>
      <pageMargins left="0.7" right="0.7" top="0.75" bottom="0.75" header="0.3" footer="0.3"/>
    </customSheetView>
    <customSheetView guid="{0780CBEB-AF66-401E-9AFD-5F77700585BC}">
      <selection activeCell="C16" sqref="C16"/>
      <pageMargins left="0.7" right="0.7" top="0.75" bottom="0.75" header="0.3" footer="0.3"/>
    </customSheetView>
    <customSheetView guid="{F0048D33-26BA-4893-8BCC-88CEF82FEBB6}" topLeftCell="A10">
      <selection activeCell="O39" sqref="O39"/>
      <pageMargins left="0.7" right="0.7" top="0.75" bottom="0.75" header="0.3" footer="0.3"/>
    </customSheetView>
    <customSheetView guid="{8A1326BD-F0AB-414F-9F91-C2BB94CC9C17}" topLeftCell="A15">
      <selection activeCell="K41" sqref="K41"/>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A7B3A108-9CF6-4687-9321-110D304B17B9}" topLeftCell="A4">
      <selection activeCell="H24" sqref="H24"/>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11"/>
    </customSheetView>
    <customSheetView guid="{7CCD1884-1631-4809-8751-AE0939C32419}">
      <selection activeCell="F26" sqref="F26"/>
      <pageMargins left="0.7" right="0.7" top="0.75" bottom="0.75" header="0.3" footer="0.3"/>
    </customSheetView>
    <customSheetView guid="{3AD1D9CC-D162-4119-AFCC-0AF9105FB248}">
      <selection activeCell="D68" sqref="D68"/>
      <pageMargins left="0.7" right="0.7" top="0.75" bottom="0.75" header="0.3" footer="0.3"/>
    </customSheetView>
    <customSheetView guid="{931AA63B-6827-4BF4-8E25-ED232A88A09C}">
      <selection activeCell="F22" sqref="F22"/>
      <pageMargins left="0.7" right="0.7" top="0.75" bottom="0.75" header="0.3" footer="0.3"/>
      <pageSetup paperSize="9" orientation="portrait" r:id="rId12"/>
    </customSheetView>
    <customSheetView guid="{CA1DE4BE-C006-4405-B064-304EE6CCACF1}" topLeftCell="A13">
      <selection activeCell="A56" sqref="A56:XFD56"/>
      <pageMargins left="0.7" right="0.7" top="0.75" bottom="0.75" header="0.3" footer="0.3"/>
      <pageSetup paperSize="9" orientation="portrait" r:id="rId13"/>
    </customSheetView>
    <customSheetView guid="{D3393B8E-C3CB-4E3A-976E-E4CD065299F0}">
      <selection activeCell="M35" sqref="M14:U35"/>
      <pageMargins left="0.7" right="0.7" top="0.75" bottom="0.75" header="0.3" footer="0.3"/>
    </customSheetView>
    <customSheetView guid="{21329C76-F86B-400D-B8F5-F75B383E5B14}" topLeftCell="A13">
      <selection activeCell="A56" sqref="A56:XFD56"/>
      <pageMargins left="0.7" right="0.7" top="0.75" bottom="0.75" header="0.3" footer="0.3"/>
      <pageSetup paperSize="9" orientation="portrait" r:id="rId14"/>
    </customSheetView>
    <customSheetView guid="{CFC92B1C-D4F2-414F-8F12-92F529035B08}" topLeftCell="A39">
      <selection activeCell="G23" sqref="G23"/>
      <pageMargins left="0.7" right="0.7" top="0.75" bottom="0.75" header="0.3" footer="0.3"/>
      <pageSetup paperSize="9" orientation="portrait" r:id="rId15"/>
    </customSheetView>
    <customSheetView guid="{697182B0-1BEF-4A85-93A0-596802852AF2}" showAutoFilter="1">
      <selection activeCell="G22" sqref="G22"/>
      <pageMargins left="0.7" right="0.7" top="0.75" bottom="0.75" header="0.3" footer="0.3"/>
      <pageSetup paperSize="9" orientation="portrait" r:id="rId16"/>
      <autoFilter ref="B55:J84" xr:uid="{4774A906-0120-4DD1-969B-BE20EF6CC10F}">
        <filterColumn colId="7" showButton="0"/>
      </autoFilter>
    </customSheetView>
    <customSheetView guid="{D37F8A47-E42F-4741-BE8D-5D961F7BB394}" topLeftCell="A89">
      <selection activeCell="D4" sqref="D4"/>
      <pageMargins left="0.7" right="0.7" top="0.75" bottom="0.75" header="0.3" footer="0.3"/>
      <pageSetup paperSize="9" orientation="portrait" r:id="rId17"/>
    </customSheetView>
    <customSheetView guid="{C83D4249-7B44-432A-B7FB-A6ACA6880240}" topLeftCell="A89">
      <selection activeCell="D4" sqref="D4"/>
      <pageMargins left="0.7" right="0.7" top="0.75" bottom="0.75" header="0.3" footer="0.3"/>
      <pageSetup paperSize="9" orientation="portrait" r:id="rId18"/>
    </customSheetView>
    <customSheetView guid="{51337751-BEAF-43F3-8CC9-400B99E751E8}" topLeftCell="B38">
      <selection activeCell="L63" sqref="L63"/>
      <pageMargins left="0.7" right="0.7" top="0.75" bottom="0.75" header="0.3" footer="0.3"/>
      <pageSetup paperSize="9" orientation="portrait" r:id="rId19"/>
    </customSheetView>
    <customSheetView guid="{EB80C77D-AF78-41A9-A5FE-A7459DA92422}">
      <selection activeCell="N55" sqref="N55"/>
      <pageMargins left="0.7" right="0.7" top="0.75" bottom="0.75" header="0.3" footer="0.3"/>
      <pageSetup paperSize="9" orientation="portrait" r:id="rId20"/>
    </customSheetView>
  </customSheetViews>
  <mergeCells count="8">
    <mergeCell ref="N14:O14"/>
    <mergeCell ref="I11:J11"/>
    <mergeCell ref="D12:G12"/>
    <mergeCell ref="H12:H14"/>
    <mergeCell ref="I12:I14"/>
    <mergeCell ref="J12:J14"/>
    <mergeCell ref="E13:F13"/>
    <mergeCell ref="G13:G14"/>
  </mergeCells>
  <pageMargins left="0.7" right="0.7" top="0.75" bottom="0.75" header="0.3" footer="0.3"/>
  <pageSetup paperSize="9" orientation="portrait" r:id="rId2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35"/>
  <sheetViews>
    <sheetView showGridLines="0" workbookViewId="0">
      <selection activeCell="D1" sqref="D1"/>
    </sheetView>
  </sheetViews>
  <sheetFormatPr defaultColWidth="9.140625" defaultRowHeight="12"/>
  <cols>
    <col min="1" max="1" width="5.85546875" style="2" customWidth="1"/>
    <col min="2" max="2" width="2.85546875" style="2" customWidth="1"/>
    <col min="3" max="3" width="51.42578125" style="9" customWidth="1"/>
    <col min="4" max="4" width="10" style="10" customWidth="1"/>
    <col min="5" max="5" width="10.5703125" style="10" customWidth="1"/>
    <col min="6" max="6" width="10.42578125" style="10" customWidth="1"/>
    <col min="7" max="7" width="10.85546875" style="10" customWidth="1"/>
    <col min="8" max="8" width="9.5703125" style="10" customWidth="1"/>
    <col min="9" max="9" width="11.42578125" style="10" customWidth="1"/>
    <col min="10" max="16384" width="9.140625" style="2"/>
  </cols>
  <sheetData>
    <row r="1" spans="1:9" ht="12.75">
      <c r="A1" s="457" t="str">
        <f>HYPERLINK("#INDEX!A2","към началната страница")</f>
        <v>към началната страница</v>
      </c>
      <c r="B1" s="724"/>
      <c r="C1" s="747"/>
      <c r="I1" s="2"/>
    </row>
    <row r="2" spans="1:9" ht="12.75">
      <c r="A2"/>
      <c r="C2" s="10"/>
      <c r="I2" s="2"/>
    </row>
    <row r="3" spans="1:9" ht="12.75">
      <c r="A3"/>
      <c r="C3" s="10"/>
      <c r="I3" s="2"/>
    </row>
    <row r="4" spans="1:9" ht="12.75">
      <c r="A4"/>
      <c r="C4" s="10"/>
      <c r="I4" s="2"/>
    </row>
    <row r="5" spans="1:9" ht="12.75">
      <c r="A5"/>
      <c r="C5" s="10"/>
      <c r="I5" s="2"/>
    </row>
    <row r="6" spans="1:9" ht="12.75">
      <c r="A6"/>
      <c r="C6" s="10"/>
      <c r="I6" s="2"/>
    </row>
    <row r="7" spans="1:9" ht="12.75">
      <c r="A7"/>
      <c r="C7" s="10"/>
      <c r="I7" s="2"/>
    </row>
    <row r="8" spans="1:9" ht="12.75">
      <c r="A8"/>
      <c r="C8" s="10"/>
      <c r="I8" s="2"/>
    </row>
    <row r="9" spans="1:9" s="341" customFormat="1">
      <c r="B9" s="360" t="s">
        <v>1015</v>
      </c>
      <c r="C9" s="393"/>
      <c r="D9" s="371"/>
      <c r="E9" s="371"/>
      <c r="F9" s="371"/>
      <c r="G9" s="371"/>
      <c r="H9" s="371"/>
      <c r="I9" s="371"/>
    </row>
    <row r="11" spans="1:9" ht="12.75" customHeight="1">
      <c r="H11" s="805" t="s">
        <v>131</v>
      </c>
      <c r="I11" s="805"/>
    </row>
    <row r="12" spans="1:9" ht="36" customHeight="1">
      <c r="D12" s="843" t="s">
        <v>575</v>
      </c>
      <c r="E12" s="844"/>
      <c r="F12" s="844"/>
      <c r="G12" s="845"/>
      <c r="H12" s="850" t="s">
        <v>574</v>
      </c>
      <c r="I12" s="797" t="s">
        <v>579</v>
      </c>
    </row>
    <row r="13" spans="1:9" ht="36" customHeight="1">
      <c r="D13" s="487"/>
      <c r="E13" s="843" t="s">
        <v>576</v>
      </c>
      <c r="F13" s="845"/>
      <c r="G13" s="797" t="s">
        <v>578</v>
      </c>
      <c r="H13" s="851"/>
      <c r="I13" s="806"/>
    </row>
    <row r="14" spans="1:9" ht="48">
      <c r="B14" s="26"/>
      <c r="C14" s="27"/>
      <c r="D14" s="488"/>
      <c r="E14" s="439"/>
      <c r="F14" s="489" t="s">
        <v>577</v>
      </c>
      <c r="G14" s="790"/>
      <c r="H14" s="852"/>
      <c r="I14" s="790"/>
    </row>
    <row r="15" spans="1:9">
      <c r="B15" s="238"/>
      <c r="C15" s="239"/>
      <c r="D15" s="445" t="s">
        <v>0</v>
      </c>
      <c r="E15" s="253" t="s">
        <v>1</v>
      </c>
      <c r="F15" s="446" t="s">
        <v>2</v>
      </c>
      <c r="G15" s="446" t="s">
        <v>3</v>
      </c>
      <c r="H15" s="413" t="s">
        <v>4</v>
      </c>
      <c r="I15" s="413" t="s">
        <v>5</v>
      </c>
    </row>
    <row r="16" spans="1:9">
      <c r="B16" s="42" t="s">
        <v>14</v>
      </c>
      <c r="C16" s="20" t="s">
        <v>67</v>
      </c>
      <c r="D16" s="745">
        <v>415926</v>
      </c>
      <c r="E16" s="745">
        <v>10727</v>
      </c>
      <c r="F16" s="745">
        <v>10727</v>
      </c>
      <c r="G16" s="745">
        <v>415926</v>
      </c>
      <c r="H16" s="745">
        <v>-14277</v>
      </c>
      <c r="I16" s="745">
        <v>0</v>
      </c>
    </row>
    <row r="17" spans="2:9">
      <c r="B17" s="42" t="s">
        <v>15</v>
      </c>
      <c r="C17" s="20" t="s">
        <v>68</v>
      </c>
      <c r="D17" s="745">
        <v>41566</v>
      </c>
      <c r="E17" s="745">
        <v>43</v>
      </c>
      <c r="F17" s="745">
        <v>43</v>
      </c>
      <c r="G17" s="745">
        <v>41566</v>
      </c>
      <c r="H17" s="745">
        <v>-262</v>
      </c>
      <c r="I17" s="745">
        <v>0</v>
      </c>
    </row>
    <row r="18" spans="2:9">
      <c r="B18" s="42" t="s">
        <v>16</v>
      </c>
      <c r="C18" s="20" t="s">
        <v>69</v>
      </c>
      <c r="D18" s="745">
        <v>1951012</v>
      </c>
      <c r="E18" s="745">
        <v>13503</v>
      </c>
      <c r="F18" s="745">
        <v>13503</v>
      </c>
      <c r="G18" s="745">
        <v>1951012</v>
      </c>
      <c r="H18" s="745">
        <v>-81218</v>
      </c>
      <c r="I18" s="745">
        <v>0</v>
      </c>
    </row>
    <row r="19" spans="2:9" ht="24">
      <c r="B19" s="42" t="s">
        <v>17</v>
      </c>
      <c r="C19" s="20" t="s">
        <v>78</v>
      </c>
      <c r="D19" s="745">
        <v>1099573</v>
      </c>
      <c r="E19" s="745">
        <v>36</v>
      </c>
      <c r="F19" s="745">
        <v>36</v>
      </c>
      <c r="G19" s="745">
        <v>1099573</v>
      </c>
      <c r="H19" s="745">
        <v>-15740</v>
      </c>
      <c r="I19" s="745">
        <v>0</v>
      </c>
    </row>
    <row r="20" spans="2:9">
      <c r="B20" s="42" t="s">
        <v>18</v>
      </c>
      <c r="C20" s="20" t="s">
        <v>70</v>
      </c>
      <c r="D20" s="745">
        <v>39197</v>
      </c>
      <c r="E20" s="745">
        <v>524</v>
      </c>
      <c r="F20" s="745">
        <v>524</v>
      </c>
      <c r="G20" s="745">
        <v>39197</v>
      </c>
      <c r="H20" s="745">
        <v>-1158</v>
      </c>
      <c r="I20" s="745">
        <v>0</v>
      </c>
    </row>
    <row r="21" spans="2:9">
      <c r="B21" s="42" t="s">
        <v>19</v>
      </c>
      <c r="C21" s="20" t="s">
        <v>71</v>
      </c>
      <c r="D21" s="745">
        <v>639047</v>
      </c>
      <c r="E21" s="745">
        <v>10534</v>
      </c>
      <c r="F21" s="745">
        <v>10534</v>
      </c>
      <c r="G21" s="745">
        <v>639047</v>
      </c>
      <c r="H21" s="745">
        <v>-17945</v>
      </c>
      <c r="I21" s="745">
        <v>0</v>
      </c>
    </row>
    <row r="22" spans="2:9">
      <c r="B22" s="42" t="s">
        <v>20</v>
      </c>
      <c r="C22" s="20" t="s">
        <v>584</v>
      </c>
      <c r="D22" s="745">
        <v>1588283</v>
      </c>
      <c r="E22" s="745">
        <v>29626</v>
      </c>
      <c r="F22" s="745">
        <v>29626</v>
      </c>
      <c r="G22" s="745">
        <v>1588283</v>
      </c>
      <c r="H22" s="745">
        <v>-49466</v>
      </c>
      <c r="I22" s="745">
        <v>0</v>
      </c>
    </row>
    <row r="23" spans="2:9">
      <c r="B23" s="42" t="s">
        <v>21</v>
      </c>
      <c r="C23" s="20" t="s">
        <v>585</v>
      </c>
      <c r="D23" s="745">
        <v>686677</v>
      </c>
      <c r="E23" s="745">
        <v>41759</v>
      </c>
      <c r="F23" s="745">
        <v>41759</v>
      </c>
      <c r="G23" s="745">
        <v>686677</v>
      </c>
      <c r="H23" s="745">
        <v>-26739</v>
      </c>
      <c r="I23" s="745">
        <v>0</v>
      </c>
    </row>
    <row r="24" spans="2:9">
      <c r="B24" s="42" t="s">
        <v>22</v>
      </c>
      <c r="C24" s="20" t="s">
        <v>72</v>
      </c>
      <c r="D24" s="745">
        <v>285098</v>
      </c>
      <c r="E24" s="745">
        <v>4762</v>
      </c>
      <c r="F24" s="745">
        <v>4762</v>
      </c>
      <c r="G24" s="745">
        <v>285098</v>
      </c>
      <c r="H24" s="745">
        <v>-29361</v>
      </c>
      <c r="I24" s="745">
        <v>0</v>
      </c>
    </row>
    <row r="25" spans="2:9">
      <c r="B25" s="42" t="s">
        <v>23</v>
      </c>
      <c r="C25" s="20" t="s">
        <v>73</v>
      </c>
      <c r="D25" s="745">
        <v>185079</v>
      </c>
      <c r="E25" s="745">
        <v>4353</v>
      </c>
      <c r="F25" s="745">
        <v>4353</v>
      </c>
      <c r="G25" s="745">
        <v>185079</v>
      </c>
      <c r="H25" s="745">
        <v>-5641</v>
      </c>
      <c r="I25" s="745">
        <v>0</v>
      </c>
    </row>
    <row r="26" spans="2:9">
      <c r="B26" s="42" t="s">
        <v>24</v>
      </c>
      <c r="C26" s="20" t="s">
        <v>586</v>
      </c>
      <c r="D26" s="745">
        <v>998</v>
      </c>
      <c r="E26" s="745">
        <v>0</v>
      </c>
      <c r="F26" s="745">
        <v>0</v>
      </c>
      <c r="G26" s="745">
        <v>998</v>
      </c>
      <c r="H26" s="745">
        <v>-4</v>
      </c>
      <c r="I26" s="745">
        <v>0</v>
      </c>
    </row>
    <row r="27" spans="2:9">
      <c r="B27" s="42" t="s">
        <v>25</v>
      </c>
      <c r="C27" s="20" t="s">
        <v>74</v>
      </c>
      <c r="D27" s="745">
        <v>830252</v>
      </c>
      <c r="E27" s="745">
        <v>349</v>
      </c>
      <c r="F27" s="745">
        <v>349</v>
      </c>
      <c r="G27" s="745">
        <v>830252</v>
      </c>
      <c r="H27" s="745">
        <v>-42317</v>
      </c>
      <c r="I27" s="745">
        <v>0</v>
      </c>
    </row>
    <row r="28" spans="2:9">
      <c r="B28" s="42" t="s">
        <v>26</v>
      </c>
      <c r="C28" s="20" t="s">
        <v>75</v>
      </c>
      <c r="D28" s="745">
        <v>187530</v>
      </c>
      <c r="E28" s="745">
        <v>1111</v>
      </c>
      <c r="F28" s="745">
        <v>1111</v>
      </c>
      <c r="G28" s="745">
        <v>187530</v>
      </c>
      <c r="H28" s="745">
        <v>-3283</v>
      </c>
      <c r="I28" s="745">
        <v>0</v>
      </c>
    </row>
    <row r="29" spans="2:9">
      <c r="B29" s="42" t="s">
        <v>27</v>
      </c>
      <c r="C29" s="20" t="s">
        <v>76</v>
      </c>
      <c r="D29" s="745">
        <v>147256</v>
      </c>
      <c r="E29" s="745">
        <v>1533</v>
      </c>
      <c r="F29" s="745">
        <v>1533</v>
      </c>
      <c r="G29" s="745">
        <v>147256</v>
      </c>
      <c r="H29" s="745">
        <v>-2713</v>
      </c>
      <c r="I29" s="745">
        <v>0</v>
      </c>
    </row>
    <row r="30" spans="2:9">
      <c r="B30" s="42" t="s">
        <v>28</v>
      </c>
      <c r="C30" s="20" t="s">
        <v>154</v>
      </c>
      <c r="D30" s="745">
        <v>2316</v>
      </c>
      <c r="E30" s="745">
        <v>0</v>
      </c>
      <c r="F30" s="745">
        <v>0</v>
      </c>
      <c r="G30" s="745">
        <v>2316</v>
      </c>
      <c r="H30" s="745">
        <v>-12</v>
      </c>
      <c r="I30" s="745">
        <v>0</v>
      </c>
    </row>
    <row r="31" spans="2:9">
      <c r="B31" s="42" t="s">
        <v>29</v>
      </c>
      <c r="C31" s="20" t="s">
        <v>77</v>
      </c>
      <c r="D31" s="745">
        <v>5182</v>
      </c>
      <c r="E31" s="745">
        <v>0</v>
      </c>
      <c r="F31" s="745">
        <v>0</v>
      </c>
      <c r="G31" s="745">
        <v>5182</v>
      </c>
      <c r="H31" s="745">
        <v>-50</v>
      </c>
      <c r="I31" s="745">
        <v>0</v>
      </c>
    </row>
    <row r="32" spans="2:9">
      <c r="B32" s="42" t="s">
        <v>30</v>
      </c>
      <c r="C32" s="20" t="s">
        <v>587</v>
      </c>
      <c r="D32" s="745">
        <v>44961</v>
      </c>
      <c r="E32" s="745">
        <v>513</v>
      </c>
      <c r="F32" s="745">
        <v>513</v>
      </c>
      <c r="G32" s="745">
        <v>44961</v>
      </c>
      <c r="H32" s="745">
        <v>-841</v>
      </c>
      <c r="I32" s="745">
        <v>0</v>
      </c>
    </row>
    <row r="33" spans="2:9">
      <c r="B33" s="42" t="s">
        <v>31</v>
      </c>
      <c r="C33" s="20" t="s">
        <v>588</v>
      </c>
      <c r="D33" s="745">
        <v>9827</v>
      </c>
      <c r="E33" s="745">
        <v>775</v>
      </c>
      <c r="F33" s="745">
        <v>775</v>
      </c>
      <c r="G33" s="745">
        <v>9827</v>
      </c>
      <c r="H33" s="745">
        <v>-821</v>
      </c>
      <c r="I33" s="745">
        <v>0</v>
      </c>
    </row>
    <row r="34" spans="2:9">
      <c r="B34" s="42">
        <v>19</v>
      </c>
      <c r="C34" s="20" t="s">
        <v>480</v>
      </c>
      <c r="D34" s="745">
        <v>13530</v>
      </c>
      <c r="E34" s="745">
        <v>170</v>
      </c>
      <c r="F34" s="745">
        <v>170</v>
      </c>
      <c r="G34" s="745">
        <v>13530</v>
      </c>
      <c r="H34" s="745">
        <v>-266</v>
      </c>
      <c r="I34" s="745">
        <v>0</v>
      </c>
    </row>
    <row r="35" spans="2:9" s="11" customFormat="1">
      <c r="B35" s="18">
        <v>20</v>
      </c>
      <c r="C35" s="52" t="s">
        <v>11</v>
      </c>
      <c r="D35" s="746">
        <v>8173310</v>
      </c>
      <c r="E35" s="746">
        <v>120318</v>
      </c>
      <c r="F35" s="746">
        <v>120318</v>
      </c>
      <c r="G35" s="746">
        <v>8173310</v>
      </c>
      <c r="H35" s="746">
        <v>-292114</v>
      </c>
      <c r="I35" s="746">
        <v>0</v>
      </c>
    </row>
  </sheetData>
  <customSheetViews>
    <customSheetView guid="{5DDDA852-2807-4645-BC75-EBD4EF3323A7}">
      <selection activeCell="E28" sqref="E28"/>
      <pageMargins left="0.7" right="0.7" top="0.75" bottom="0.75" header="0.3" footer="0.3"/>
      <pageSetup paperSize="9" orientation="portrait" r:id="rId1"/>
    </customSheetView>
    <customSheetView guid="{DB462ED3-28DC-47D7-98F7-CED01F66E2C7}">
      <selection activeCell="B3" sqref="B3"/>
      <pageMargins left="0.7" right="0.7" top="0.75" bottom="0.75" header="0.3" footer="0.3"/>
      <pageSetup paperSize="9" orientation="portrait" r:id="rId2"/>
    </customSheetView>
    <customSheetView guid="{BE68C6EB-1B64-4B3E-8DDC-CA26F318E610}" topLeftCell="A47">
      <selection activeCell="C77" sqref="C77"/>
      <pageMargins left="0.7" right="0.7" top="0.75" bottom="0.75" header="0.3" footer="0.3"/>
      <pageSetup paperSize="9" orientation="portrait" r:id="rId3"/>
    </customSheetView>
    <customSheetView guid="{5AF40965-2356-4A48-B6FA-CB814CA4D7B2}">
      <selection activeCell="B3" sqref="B3"/>
      <pageMargins left="0.7" right="0.7" top="0.75" bottom="0.75" header="0.3" footer="0.3"/>
      <pageSetup paperSize="9" orientation="portrait" r:id="rId4"/>
    </customSheetView>
    <customSheetView guid="{3FCB7B24-049F-4685-83CB-5231093E0117}" topLeftCell="A38">
      <selection activeCell="I57" sqref="I57"/>
      <pageMargins left="0.7" right="0.7" top="0.75" bottom="0.75" header="0.3" footer="0.3"/>
      <pageSetup paperSize="9" orientation="portrait" r:id="rId5"/>
    </customSheetView>
    <customSheetView guid="{F277ACEF-9FF8-431F-8537-DE60B790AA4F}" topLeftCell="C11">
      <selection activeCell="L14" sqref="L14:S38"/>
      <pageMargins left="0.7" right="0.7" top="0.75" bottom="0.75" header="0.3" footer="0.3"/>
      <pageSetup paperSize="9" orientation="portrait" r:id="rId6"/>
    </customSheetView>
    <customSheetView guid="{08462586-B7E0-434D-B6F4-B2B21EAA5D46}" topLeftCell="A13">
      <selection activeCell="E28" sqref="E28"/>
      <pageMargins left="0.7" right="0.7" top="0.75" bottom="0.75" header="0.3" footer="0.3"/>
      <pageSetup paperSize="9" orientation="portrait" r:id="rId7"/>
    </customSheetView>
    <customSheetView guid="{59094C18-3CB5-482F-AA6A-9C313A318EBB}" topLeftCell="A32">
      <selection activeCell="H75" sqref="H75"/>
      <pageMargins left="0.7" right="0.7" top="0.75" bottom="0.75" header="0.3" footer="0.3"/>
      <pageSetup paperSize="9" orientation="portrait" r:id="rId8"/>
    </customSheetView>
    <customSheetView guid="{FD092655-EBEC-4730-9895-1567D9B70D5F}">
      <selection activeCell="M15" sqref="M15"/>
      <pageMargins left="0.7" right="0.7" top="0.75" bottom="0.75" header="0.3" footer="0.3"/>
      <pageSetup paperSize="9" orientation="portrait" r:id="rId9"/>
    </customSheetView>
    <customSheetView guid="{7CA1DEE6-746E-4947-9BED-24AAED6E8B57}" scale="90" topLeftCell="A40">
      <selection activeCell="E60" sqref="E60"/>
      <pageMargins left="0.7" right="0.7" top="0.75" bottom="0.75" header="0.3" footer="0.3"/>
      <pageSetup paperSize="9" orientation="portrait" r:id="rId10"/>
    </customSheetView>
    <customSheetView guid="{70E7FFDC-983F-46F7-B68F-0BE0A8C942E0}" scale="90" topLeftCell="A38">
      <selection activeCell="J45" sqref="J45"/>
      <pageMargins left="0.7" right="0.7" top="0.75" bottom="0.75" header="0.3" footer="0.3"/>
      <pageSetup paperSize="9" orientation="portrait" r:id="rId11"/>
    </customSheetView>
    <customSheetView guid="{F536E858-E5B2-4B36-88FC-BE776803F921}">
      <selection activeCell="A8" sqref="A8"/>
      <pageMargins left="0.7" right="0.7" top="0.75" bottom="0.75" header="0.3" footer="0.3"/>
      <pageSetup paperSize="9" orientation="portrait" r:id="rId12"/>
    </customSheetView>
    <customSheetView guid="{0780CBEB-AF66-401E-9AFD-5F77700585BC}">
      <selection activeCell="D12" sqref="D12"/>
      <pageMargins left="0.7" right="0.7" top="0.75" bottom="0.75" header="0.3" footer="0.3"/>
      <pageSetup paperSize="9" orientation="portrait" r:id="rId13"/>
    </customSheetView>
    <customSheetView guid="{F0048D33-26BA-4893-8BCC-88CEF82FEBB6}" topLeftCell="A58">
      <selection activeCell="L74" sqref="L74"/>
      <pageMargins left="0.7" right="0.7" top="0.75" bottom="0.75" header="0.3" footer="0.3"/>
      <pageSetup paperSize="9" orientation="portrait" r:id="rId14"/>
    </customSheetView>
    <customSheetView guid="{8A1326BD-F0AB-414F-9F91-C2BB94CC9C17}" topLeftCell="A43">
      <selection activeCell="F15" sqref="F15:F16"/>
      <pageMargins left="0.7" right="0.7" top="0.75" bottom="0.75" header="0.3" footer="0.3"/>
      <pageSetup paperSize="9" orientation="portrait" r:id="rId15"/>
    </customSheetView>
    <customSheetView guid="{FB7DEBE1-1047-4BE4-82FD-4BCA0CA8DD58}" topLeftCell="A7">
      <selection activeCell="A14" sqref="A14:G37"/>
      <pageMargins left="0.7" right="0.7" top="0.75" bottom="0.75" header="0.3" footer="0.3"/>
      <pageSetup paperSize="9" orientation="portrait" r:id="rId16"/>
    </customSheetView>
    <customSheetView guid="{B3153F5C-CAD5-4C41-96F3-3BC56052414C}">
      <selection activeCell="M12" sqref="M12"/>
      <pageMargins left="0.7" right="0.7" top="0.75" bottom="0.75" header="0.3" footer="0.3"/>
      <pageSetup paperSize="9" orientation="portrait" r:id="rId17"/>
    </customSheetView>
    <customSheetView guid="{A7B3A108-9CF6-4687-9321-110D304B17B9}" topLeftCell="A10">
      <selection activeCell="B22" sqref="B22"/>
      <pageMargins left="0.7" right="0.7" top="0.75" bottom="0.75" header="0.3" footer="0.3"/>
      <pageSetup paperSize="9" orientation="portrait" r:id="rId18"/>
    </customSheetView>
    <customSheetView guid="{D2C72E70-F766-4D56-9E10-3C91A63BB7F3}" topLeftCell="A32">
      <selection activeCell="B46" sqref="B46"/>
      <pageMargins left="0.7" right="0.7" top="0.75" bottom="0.75" header="0.3" footer="0.3"/>
      <pageSetup paperSize="9" orientation="portrait" r:id="rId19"/>
    </customSheetView>
    <customSheetView guid="{7CCD1884-1631-4809-8751-AE0939C32419}">
      <selection activeCell="E28" sqref="E28"/>
      <pageMargins left="0.7" right="0.7" top="0.75" bottom="0.75" header="0.3" footer="0.3"/>
      <pageSetup paperSize="9" orientation="portrait" r:id="rId20"/>
    </customSheetView>
    <customSheetView guid="{3AD1D9CC-D162-4119-AFCC-0AF9105FB248}">
      <selection activeCell="C22" sqref="C22"/>
      <pageMargins left="0.7" right="0.7" top="0.75" bottom="0.75" header="0.3" footer="0.3"/>
      <pageSetup paperSize="9" orientation="portrait" r:id="rId21"/>
    </customSheetView>
    <customSheetView guid="{931AA63B-6827-4BF4-8E25-ED232A88A09C}">
      <selection activeCell="D11" sqref="D11"/>
      <pageMargins left="0.7" right="0.7" top="0.75" bottom="0.75" header="0.3" footer="0.3"/>
      <pageSetup paperSize="9" orientation="portrait" r:id="rId22"/>
    </customSheetView>
    <customSheetView guid="{CA1DE4BE-C006-4405-B064-304EE6CCACF1}" topLeftCell="A13">
      <selection activeCell="E28" sqref="E28"/>
      <pageMargins left="0.7" right="0.7" top="0.75" bottom="0.75" header="0.3" footer="0.3"/>
      <pageSetup paperSize="9" orientation="portrait" r:id="rId23"/>
    </customSheetView>
    <customSheetView guid="{D3393B8E-C3CB-4E3A-976E-E4CD065299F0}" topLeftCell="A22">
      <selection activeCell="K14" sqref="K14:Q37"/>
      <pageMargins left="0.7" right="0.7" top="0.75" bottom="0.75" header="0.3" footer="0.3"/>
      <pageSetup paperSize="9" orientation="portrait" r:id="rId24"/>
    </customSheetView>
    <customSheetView guid="{21329C76-F86B-400D-B8F5-F75B383E5B14}" topLeftCell="A13">
      <selection activeCell="E28" sqref="E28"/>
      <pageMargins left="0.7" right="0.7" top="0.75" bottom="0.75" header="0.3" footer="0.3"/>
      <pageSetup paperSize="9" orientation="portrait" r:id="rId25"/>
    </customSheetView>
    <customSheetView guid="{CFC92B1C-D4F2-414F-8F12-92F529035B08}" topLeftCell="A18">
      <selection activeCell="C22" sqref="C22"/>
      <pageMargins left="0.7" right="0.7" top="0.75" bottom="0.75" header="0.3" footer="0.3"/>
      <pageSetup paperSize="9" orientation="portrait" r:id="rId26"/>
    </customSheetView>
    <customSheetView guid="{697182B0-1BEF-4A85-93A0-596802852AF2}">
      <selection activeCell="B3" sqref="B3"/>
      <pageMargins left="0.7" right="0.7" top="0.75" bottom="0.75" header="0.3" footer="0.3"/>
      <pageSetup paperSize="9" orientation="portrait" r:id="rId27"/>
    </customSheetView>
    <customSheetView guid="{D37F8A47-E42F-4741-BE8D-5D961F7BB394}" topLeftCell="A47">
      <selection activeCell="C77" sqref="C77"/>
      <pageMargins left="0.7" right="0.7" top="0.75" bottom="0.75" header="0.3" footer="0.3"/>
      <pageSetup paperSize="9" orientation="portrait" r:id="rId28"/>
    </customSheetView>
    <customSheetView guid="{C83D4249-7B44-432A-B7FB-A6ACA6880240}" topLeftCell="A47">
      <selection activeCell="C77" sqref="C77"/>
      <pageMargins left="0.7" right="0.7" top="0.75" bottom="0.75" header="0.3" footer="0.3"/>
      <pageSetup paperSize="9" orientation="portrait" r:id="rId29"/>
    </customSheetView>
    <customSheetView guid="{51337751-BEAF-43F3-8CC9-400B99E751E8}" topLeftCell="A28">
      <selection activeCell="D52" sqref="D52:I5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6">
    <mergeCell ref="H11:I11"/>
    <mergeCell ref="D12:G12"/>
    <mergeCell ref="H12:H14"/>
    <mergeCell ref="I12:I14"/>
    <mergeCell ref="E13:F13"/>
    <mergeCell ref="G13:G14"/>
  </mergeCells>
  <pageMargins left="0.7" right="0.7" top="0.75" bottom="0.75" header="0.3" footer="0.3"/>
  <pageSetup paperSize="9" orientation="portrait" r:id="rId3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tint="-0.249977111117893"/>
  </sheetPr>
  <dimension ref="A1:O30"/>
  <sheetViews>
    <sheetView showGridLines="0" workbookViewId="0">
      <selection activeCell="D1" sqref="D1"/>
    </sheetView>
  </sheetViews>
  <sheetFormatPr defaultColWidth="9.140625" defaultRowHeight="12"/>
  <cols>
    <col min="1" max="1" width="5.85546875" style="258" customWidth="1"/>
    <col min="2" max="2" width="4.42578125" style="258" customWidth="1"/>
    <col min="3" max="3" width="35.140625" style="258" customWidth="1"/>
    <col min="4" max="5" width="9.5703125" style="258" customWidth="1"/>
    <col min="6" max="6" width="8.28515625" style="258" customWidth="1"/>
    <col min="7" max="7" width="8" style="258" customWidth="1"/>
    <col min="8" max="8" width="8.85546875" style="258" customWidth="1"/>
    <col min="9" max="10" width="8" style="258" customWidth="1"/>
    <col min="11" max="11" width="7.42578125" style="258" customWidth="1"/>
    <col min="12" max="12" width="8.5703125" style="258" customWidth="1"/>
    <col min="13" max="13" width="8" style="258" customWidth="1"/>
    <col min="14" max="14" width="7.42578125" style="258" customWidth="1"/>
    <col min="15" max="15" width="10.42578125" style="258" customWidth="1"/>
    <col min="16" max="16384" width="9.140625" style="258"/>
  </cols>
  <sheetData>
    <row r="1" spans="1:15" ht="12.75">
      <c r="A1" s="461" t="str">
        <f>HYPERLINK("#INDEX!A2","към началната страница")</f>
        <v>към началната страница</v>
      </c>
      <c r="B1" s="748"/>
      <c r="C1" s="748"/>
    </row>
    <row r="2" spans="1:15" ht="12.75">
      <c r="A2"/>
    </row>
    <row r="3" spans="1:15" ht="12.75">
      <c r="A3"/>
    </row>
    <row r="4" spans="1:15" ht="12.75">
      <c r="A4"/>
    </row>
    <row r="5" spans="1:15" ht="12.75">
      <c r="A5"/>
    </row>
    <row r="6" spans="1:15" ht="12.75">
      <c r="A6"/>
    </row>
    <row r="7" spans="1:15" ht="12.75">
      <c r="A7"/>
    </row>
    <row r="8" spans="1:15" ht="12.75">
      <c r="A8"/>
    </row>
    <row r="9" spans="1:15">
      <c r="B9" s="391" t="s">
        <v>1016</v>
      </c>
      <c r="C9" s="392"/>
      <c r="D9" s="392"/>
      <c r="E9" s="392"/>
      <c r="F9" s="392"/>
      <c r="G9" s="392"/>
      <c r="H9" s="392"/>
      <c r="I9" s="392"/>
      <c r="J9" s="392"/>
      <c r="K9" s="392"/>
      <c r="L9" s="392"/>
      <c r="M9" s="392"/>
      <c r="N9" s="392"/>
      <c r="O9" s="392"/>
    </row>
    <row r="10" spans="1:15">
      <c r="B10" s="259"/>
    </row>
    <row r="11" spans="1:15">
      <c r="B11" s="259"/>
      <c r="C11" s="259"/>
      <c r="D11" s="259"/>
      <c r="E11" s="259"/>
      <c r="F11" s="259"/>
      <c r="G11" s="259"/>
      <c r="H11" s="259"/>
      <c r="I11" s="259"/>
      <c r="J11" s="259"/>
      <c r="K11" s="259"/>
      <c r="L11" s="259"/>
      <c r="M11" s="259"/>
      <c r="N11" s="805" t="s">
        <v>131</v>
      </c>
      <c r="O11" s="805"/>
    </row>
    <row r="12" spans="1:15">
      <c r="B12" s="260"/>
      <c r="C12" s="260"/>
      <c r="D12" s="853" t="s">
        <v>81</v>
      </c>
      <c r="E12" s="854"/>
      <c r="F12" s="854"/>
      <c r="G12" s="854"/>
      <c r="H12" s="854"/>
      <c r="I12" s="854"/>
      <c r="J12" s="854"/>
      <c r="K12" s="854"/>
      <c r="L12" s="854"/>
      <c r="M12" s="854"/>
      <c r="N12" s="854"/>
      <c r="O12" s="855"/>
    </row>
    <row r="13" spans="1:15">
      <c r="B13" s="260"/>
      <c r="C13" s="260"/>
      <c r="D13" s="492"/>
      <c r="E13" s="493" t="s">
        <v>915</v>
      </c>
      <c r="F13" s="494"/>
      <c r="G13" s="493" t="s">
        <v>916</v>
      </c>
      <c r="H13" s="495"/>
      <c r="I13" s="495"/>
      <c r="J13" s="495"/>
      <c r="K13" s="495"/>
      <c r="L13" s="495"/>
      <c r="M13" s="495"/>
      <c r="N13" s="495"/>
      <c r="O13" s="496"/>
    </row>
    <row r="14" spans="1:15">
      <c r="B14" s="260"/>
      <c r="C14" s="260"/>
      <c r="D14" s="492"/>
      <c r="E14" s="492"/>
      <c r="F14" s="497"/>
      <c r="G14" s="492"/>
      <c r="H14" s="856" t="s">
        <v>870</v>
      </c>
      <c r="I14" s="858" t="s">
        <v>917</v>
      </c>
      <c r="J14" s="859"/>
      <c r="K14" s="859"/>
      <c r="L14" s="859"/>
      <c r="M14" s="859"/>
      <c r="N14" s="859"/>
      <c r="O14" s="860"/>
    </row>
    <row r="15" spans="1:15" ht="72">
      <c r="B15" s="260"/>
      <c r="C15" s="260"/>
      <c r="D15" s="498"/>
      <c r="E15" s="498"/>
      <c r="F15" s="345" t="s">
        <v>918</v>
      </c>
      <c r="G15" s="498"/>
      <c r="H15" s="857"/>
      <c r="I15" s="498"/>
      <c r="J15" s="499" t="s">
        <v>919</v>
      </c>
      <c r="K15" s="499" t="s">
        <v>920</v>
      </c>
      <c r="L15" s="499" t="s">
        <v>954</v>
      </c>
      <c r="M15" s="499" t="s">
        <v>921</v>
      </c>
      <c r="N15" s="499" t="s">
        <v>922</v>
      </c>
      <c r="O15" s="499" t="s">
        <v>923</v>
      </c>
    </row>
    <row r="16" spans="1:15" s="2" customFormat="1">
      <c r="B16" s="238"/>
      <c r="C16" s="239"/>
      <c r="D16" s="445" t="s">
        <v>0</v>
      </c>
      <c r="E16" s="253" t="s">
        <v>1</v>
      </c>
      <c r="F16" s="446" t="s">
        <v>2</v>
      </c>
      <c r="G16" s="446" t="s">
        <v>3</v>
      </c>
      <c r="H16" s="413" t="s">
        <v>4</v>
      </c>
      <c r="I16" s="444" t="s">
        <v>5</v>
      </c>
      <c r="J16" s="247" t="s">
        <v>6</v>
      </c>
      <c r="K16" s="413" t="s">
        <v>61</v>
      </c>
      <c r="L16" s="445" t="s">
        <v>62</v>
      </c>
      <c r="M16" s="253" t="s">
        <v>63</v>
      </c>
      <c r="N16" s="446" t="s">
        <v>64</v>
      </c>
      <c r="O16" s="446" t="s">
        <v>65</v>
      </c>
    </row>
    <row r="17" spans="2:15">
      <c r="B17" s="261" t="s">
        <v>218</v>
      </c>
      <c r="C17" s="262" t="s">
        <v>575</v>
      </c>
      <c r="D17" s="749">
        <v>24788615</v>
      </c>
      <c r="E17" s="749">
        <v>24249146</v>
      </c>
      <c r="F17" s="749">
        <v>102654</v>
      </c>
      <c r="G17" s="749">
        <v>539469</v>
      </c>
      <c r="H17" s="749">
        <v>190557</v>
      </c>
      <c r="I17" s="749">
        <v>348912</v>
      </c>
      <c r="J17" s="749">
        <v>67955</v>
      </c>
      <c r="K17" s="749">
        <v>42195</v>
      </c>
      <c r="L17" s="749">
        <v>44469</v>
      </c>
      <c r="M17" s="749">
        <v>135116</v>
      </c>
      <c r="N17" s="749">
        <v>14082</v>
      </c>
      <c r="O17" s="749">
        <v>45095</v>
      </c>
    </row>
    <row r="18" spans="2:15">
      <c r="B18" s="261" t="s">
        <v>219</v>
      </c>
      <c r="C18" s="262" t="s">
        <v>924</v>
      </c>
      <c r="D18" s="749">
        <v>18975408</v>
      </c>
      <c r="E18" s="749">
        <v>18627346</v>
      </c>
      <c r="F18" s="749">
        <v>66188</v>
      </c>
      <c r="G18" s="749">
        <v>348062</v>
      </c>
      <c r="H18" s="749">
        <v>139428</v>
      </c>
      <c r="I18" s="749">
        <v>208634</v>
      </c>
      <c r="J18" s="749">
        <v>34955</v>
      </c>
      <c r="K18" s="749">
        <v>19571</v>
      </c>
      <c r="L18" s="749">
        <v>36808</v>
      </c>
      <c r="M18" s="749">
        <v>73895</v>
      </c>
      <c r="N18" s="749">
        <v>11497</v>
      </c>
      <c r="O18" s="749">
        <v>31908</v>
      </c>
    </row>
    <row r="19" spans="2:15">
      <c r="B19" s="261" t="s">
        <v>220</v>
      </c>
      <c r="C19" s="262" t="s">
        <v>925</v>
      </c>
      <c r="D19" s="749">
        <v>9484962</v>
      </c>
      <c r="E19" s="749">
        <v>9388678</v>
      </c>
      <c r="F19" s="749">
        <v>26648</v>
      </c>
      <c r="G19" s="749">
        <v>96284</v>
      </c>
      <c r="H19" s="749">
        <v>50379</v>
      </c>
      <c r="I19" s="749">
        <v>45905</v>
      </c>
      <c r="J19" s="749">
        <v>10219</v>
      </c>
      <c r="K19" s="749">
        <v>2651</v>
      </c>
      <c r="L19" s="749">
        <v>2258</v>
      </c>
      <c r="M19" s="749">
        <v>6690</v>
      </c>
      <c r="N19" s="749">
        <v>2654</v>
      </c>
      <c r="O19" s="749">
        <v>21433</v>
      </c>
    </row>
    <row r="20" spans="2:15" ht="36">
      <c r="B20" s="261" t="s">
        <v>466</v>
      </c>
      <c r="C20" s="262" t="s">
        <v>926</v>
      </c>
      <c r="D20" s="749">
        <v>2135012</v>
      </c>
      <c r="E20" s="749">
        <v>2116635</v>
      </c>
      <c r="F20" s="356"/>
      <c r="G20" s="749">
        <v>18377</v>
      </c>
      <c r="H20" s="749">
        <v>9532</v>
      </c>
      <c r="I20" s="749">
        <v>8845</v>
      </c>
      <c r="J20" s="356"/>
      <c r="K20" s="356"/>
      <c r="L20" s="356"/>
      <c r="M20" s="356"/>
      <c r="N20" s="356"/>
      <c r="O20" s="356"/>
    </row>
    <row r="21" spans="2:15" ht="36">
      <c r="B21" s="261" t="s">
        <v>837</v>
      </c>
      <c r="C21" s="262" t="s">
        <v>927</v>
      </c>
      <c r="D21" s="749">
        <v>2569505</v>
      </c>
      <c r="E21" s="749">
        <v>2558814</v>
      </c>
      <c r="F21" s="356"/>
      <c r="G21" s="749">
        <v>10691</v>
      </c>
      <c r="H21" s="749">
        <v>5744</v>
      </c>
      <c r="I21" s="749">
        <v>4947</v>
      </c>
      <c r="J21" s="356"/>
      <c r="K21" s="356"/>
      <c r="L21" s="356"/>
      <c r="M21" s="356"/>
      <c r="N21" s="356"/>
      <c r="O21" s="356"/>
    </row>
    <row r="22" spans="2:15" ht="24">
      <c r="B22" s="261" t="s">
        <v>467</v>
      </c>
      <c r="C22" s="262" t="s">
        <v>928</v>
      </c>
      <c r="D22" s="749">
        <v>1999218</v>
      </c>
      <c r="E22" s="749">
        <v>1974023</v>
      </c>
      <c r="F22" s="356"/>
      <c r="G22" s="749">
        <v>25195</v>
      </c>
      <c r="H22" s="749">
        <v>4257</v>
      </c>
      <c r="I22" s="749">
        <v>20938</v>
      </c>
      <c r="J22" s="356"/>
      <c r="K22" s="356"/>
      <c r="L22" s="356"/>
      <c r="M22" s="356"/>
      <c r="N22" s="356"/>
      <c r="O22" s="356"/>
    </row>
    <row r="23" spans="2:15">
      <c r="B23" s="261" t="s">
        <v>486</v>
      </c>
      <c r="C23" s="262" t="s">
        <v>929</v>
      </c>
      <c r="D23" s="749">
        <v>-504860</v>
      </c>
      <c r="E23" s="749">
        <v>-305009</v>
      </c>
      <c r="F23" s="749">
        <v>-13312</v>
      </c>
      <c r="G23" s="749">
        <v>-199851</v>
      </c>
      <c r="H23" s="749">
        <v>-42675</v>
      </c>
      <c r="I23" s="749">
        <v>-157176</v>
      </c>
      <c r="J23" s="749">
        <v>-17412</v>
      </c>
      <c r="K23" s="749">
        <v>-10647</v>
      </c>
      <c r="L23" s="749">
        <v>-23613</v>
      </c>
      <c r="M23" s="749">
        <v>-62387</v>
      </c>
      <c r="N23" s="749">
        <v>-11275</v>
      </c>
      <c r="O23" s="749">
        <v>-31842</v>
      </c>
    </row>
    <row r="24" spans="2:15">
      <c r="B24" s="261" t="s">
        <v>487</v>
      </c>
      <c r="C24" s="262" t="s">
        <v>930</v>
      </c>
      <c r="D24" s="356"/>
      <c r="E24" s="356"/>
      <c r="F24" s="356"/>
      <c r="G24" s="356"/>
      <c r="H24" s="356"/>
      <c r="I24" s="356"/>
      <c r="J24" s="356"/>
      <c r="K24" s="356"/>
      <c r="L24" s="356"/>
      <c r="M24" s="356"/>
      <c r="N24" s="356"/>
      <c r="O24" s="356"/>
    </row>
    <row r="25" spans="2:15" ht="24">
      <c r="B25" s="261" t="s">
        <v>468</v>
      </c>
      <c r="C25" s="262" t="s">
        <v>931</v>
      </c>
      <c r="D25" s="749">
        <v>15653558</v>
      </c>
      <c r="E25" s="749">
        <v>15518582</v>
      </c>
      <c r="F25" s="749">
        <v>52740</v>
      </c>
      <c r="G25" s="749">
        <v>134976</v>
      </c>
      <c r="H25" s="749">
        <v>90723</v>
      </c>
      <c r="I25" s="749">
        <v>44253</v>
      </c>
      <c r="J25" s="749">
        <v>16223</v>
      </c>
      <c r="K25" s="749">
        <v>7269</v>
      </c>
      <c r="L25" s="749">
        <v>11087</v>
      </c>
      <c r="M25" s="749">
        <v>9437</v>
      </c>
      <c r="N25" s="749">
        <v>173</v>
      </c>
      <c r="O25" s="749">
        <v>64</v>
      </c>
    </row>
    <row r="26" spans="2:15">
      <c r="B26" s="261" t="s">
        <v>488</v>
      </c>
      <c r="C26" s="262" t="s">
        <v>932</v>
      </c>
      <c r="D26" s="749">
        <v>8240579</v>
      </c>
      <c r="E26" s="749">
        <v>8196714</v>
      </c>
      <c r="F26" s="749">
        <v>20137</v>
      </c>
      <c r="G26" s="749">
        <v>43865</v>
      </c>
      <c r="H26" s="749">
        <v>35573</v>
      </c>
      <c r="I26" s="749">
        <v>8292</v>
      </c>
      <c r="J26" s="749">
        <v>5094</v>
      </c>
      <c r="K26" s="749">
        <v>1595</v>
      </c>
      <c r="L26" s="749">
        <v>765</v>
      </c>
      <c r="M26" s="749">
        <v>709</v>
      </c>
      <c r="N26" s="749">
        <v>108</v>
      </c>
      <c r="O26" s="749">
        <v>21</v>
      </c>
    </row>
    <row r="27" spans="2:15">
      <c r="B27" s="261" t="s">
        <v>489</v>
      </c>
      <c r="C27" s="262" t="s">
        <v>933</v>
      </c>
      <c r="D27" s="749">
        <v>11053615</v>
      </c>
      <c r="E27" s="749">
        <v>10633093</v>
      </c>
      <c r="F27" s="749">
        <v>28283</v>
      </c>
      <c r="G27" s="749">
        <v>420522</v>
      </c>
      <c r="H27" s="749">
        <v>118535</v>
      </c>
      <c r="I27" s="749">
        <v>301987</v>
      </c>
      <c r="J27" s="749">
        <v>-16223</v>
      </c>
      <c r="K27" s="749">
        <v>-7269</v>
      </c>
      <c r="L27" s="749">
        <v>-11087</v>
      </c>
      <c r="M27" s="749">
        <v>-9437</v>
      </c>
      <c r="N27" s="749">
        <v>-173</v>
      </c>
      <c r="O27" s="749">
        <v>-64</v>
      </c>
    </row>
    <row r="28" spans="2:15">
      <c r="B28" s="261" t="s">
        <v>469</v>
      </c>
      <c r="C28" s="262" t="s">
        <v>932</v>
      </c>
      <c r="D28" s="749">
        <v>8119879</v>
      </c>
      <c r="E28" s="749">
        <v>7892859</v>
      </c>
      <c r="F28" s="749">
        <v>23552</v>
      </c>
      <c r="G28" s="749">
        <v>227020</v>
      </c>
      <c r="H28" s="749">
        <v>91418</v>
      </c>
      <c r="I28" s="749">
        <v>135602</v>
      </c>
      <c r="J28" s="749">
        <v>-5094</v>
      </c>
      <c r="K28" s="749">
        <v>-1595</v>
      </c>
      <c r="L28" s="749">
        <v>-765</v>
      </c>
      <c r="M28" s="749">
        <v>-709</v>
      </c>
      <c r="N28" s="749">
        <v>-108</v>
      </c>
      <c r="O28" s="749">
        <v>-21</v>
      </c>
    </row>
    <row r="29" spans="2:15">
      <c r="B29" s="261" t="s">
        <v>470</v>
      </c>
      <c r="C29" s="262" t="s">
        <v>934</v>
      </c>
      <c r="D29" s="749">
        <v>533774</v>
      </c>
      <c r="E29" s="749">
        <v>523054</v>
      </c>
      <c r="F29" s="749">
        <v>1431</v>
      </c>
      <c r="G29" s="749">
        <v>10720</v>
      </c>
      <c r="H29" s="749">
        <v>3789</v>
      </c>
      <c r="I29" s="749">
        <v>6931</v>
      </c>
      <c r="J29" s="749">
        <v>1243</v>
      </c>
      <c r="K29" s="749">
        <v>1607</v>
      </c>
      <c r="L29" s="749">
        <v>2042</v>
      </c>
      <c r="M29" s="749">
        <v>2008</v>
      </c>
      <c r="N29" s="749">
        <v>29</v>
      </c>
      <c r="O29" s="749">
        <v>2</v>
      </c>
    </row>
    <row r="30" spans="2:15">
      <c r="B30" s="261" t="s">
        <v>848</v>
      </c>
      <c r="C30" s="262" t="s">
        <v>935</v>
      </c>
      <c r="D30" s="749">
        <v>-574278</v>
      </c>
      <c r="E30" s="749">
        <v>0</v>
      </c>
      <c r="F30" s="749">
        <v>0</v>
      </c>
      <c r="G30" s="749">
        <v>-574278</v>
      </c>
      <c r="H30" s="749">
        <v>-15846</v>
      </c>
      <c r="I30" s="749">
        <v>-558432</v>
      </c>
      <c r="J30" s="749">
        <v>-2316</v>
      </c>
      <c r="K30" s="749">
        <v>-24936</v>
      </c>
      <c r="L30" s="749">
        <v>-52681</v>
      </c>
      <c r="M30" s="749">
        <v>-147973</v>
      </c>
      <c r="N30" s="749">
        <v>-85569</v>
      </c>
      <c r="O30" s="749">
        <v>-244957</v>
      </c>
    </row>
  </sheetData>
  <customSheetViews>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BE68C6EB-1B64-4B3E-8DDC-CA26F318E610}" topLeftCell="A43">
      <selection activeCell="D4" sqref="D4"/>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5AF40965-2356-4A48-B6FA-CB814CA4D7B2}">
      <selection activeCell="G13" sqref="G13"/>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3FCB7B24-049F-4685-83CB-5231093E0117}">
      <selection activeCell="D4" sqref="D4"/>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F277ACEF-9FF8-431F-8537-DE60B790AA4F}">
      <selection activeCell="D4" sqref="D4"/>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D3393B8E-C3CB-4E3A-976E-E4CD065299F0}">
      <selection activeCell="D4" sqref="D4"/>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19"/>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20"/>
      <headerFooter>
        <oddHeader>&amp;CBG
Приложение XV</oddHeader>
        <oddFooter>&amp;C&amp;P</oddFooter>
      </headerFooter>
    </customSheetView>
    <customSheetView guid="{C83D4249-7B44-432A-B7FB-A6ACA6880240}" topLeftCell="A43">
      <selection activeCell="D4" sqref="D4"/>
      <pageMargins left="0.70866141732283472" right="0.70866141732283472" top="0.74803149606299213" bottom="0.74803149606299213" header="0.31496062992125984" footer="0.31496062992125984"/>
      <pageSetup paperSize="9" scale="75" orientation="landscape" r:id="rId21"/>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22"/>
      <headerFooter>
        <oddHeader>&amp;CBG
Приложение XV</oddHeader>
        <oddFooter>&amp;C&amp;P</oddFooter>
      </headerFooter>
    </customSheetView>
    <customSheetView guid="{EB80C77D-AF78-41A9-A5FE-A7459DA92422}">
      <selection activeCell="N55" sqref="N55"/>
      <pageMargins left="0.70866141732283472" right="0.70866141732283472" top="0.74803149606299213" bottom="0.74803149606299213" header="0.31496062992125984" footer="0.31496062992125984"/>
      <pageSetup paperSize="9" scale="75" orientation="landscape" r:id="rId23"/>
      <headerFooter>
        <oddHeader>&amp;CBG
Приложение XV</oddHeader>
        <oddFooter>&amp;C&amp;P</oddFooter>
      </headerFooter>
    </customSheetView>
  </customSheetViews>
  <mergeCells count="4">
    <mergeCell ref="N11:O11"/>
    <mergeCell ref="D12:O12"/>
    <mergeCell ref="H14:H15"/>
    <mergeCell ref="I14:O14"/>
  </mergeCells>
  <pageMargins left="0.70866141732283472" right="0.70866141732283472" top="0.74803149606299213" bottom="0.74803149606299213" header="0.31496062992125984" footer="0.31496062992125984"/>
  <pageSetup paperSize="9" scale="75" orientation="landscape" r:id="rId2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tint="-0.249977111117893"/>
  </sheetPr>
  <dimension ref="A1:E22"/>
  <sheetViews>
    <sheetView showGridLines="0" workbookViewId="0">
      <selection activeCell="D1" sqref="D1"/>
    </sheetView>
  </sheetViews>
  <sheetFormatPr defaultColWidth="9.140625" defaultRowHeight="12"/>
  <cols>
    <col min="1" max="1" width="5.85546875" style="258" customWidth="1"/>
    <col min="2" max="2" width="4.5703125" style="258" customWidth="1"/>
    <col min="3" max="3" width="37.5703125" style="258" customWidth="1"/>
    <col min="4" max="4" width="17.42578125" style="258" customWidth="1"/>
    <col min="5" max="5" width="18" style="258" customWidth="1"/>
    <col min="6" max="16384" width="9.140625" style="258"/>
  </cols>
  <sheetData>
    <row r="1" spans="1:5" ht="12.75">
      <c r="A1" s="461" t="str">
        <f>HYPERLINK("#INDEX!A2","към началната страница")</f>
        <v>към началната страница</v>
      </c>
      <c r="B1" s="748"/>
      <c r="C1" s="748"/>
    </row>
    <row r="2" spans="1:5" ht="12.75">
      <c r="A2"/>
    </row>
    <row r="3" spans="1:5" ht="12.75">
      <c r="A3"/>
    </row>
    <row r="4" spans="1:5" ht="12.75">
      <c r="A4"/>
    </row>
    <row r="5" spans="1:5" ht="12.75">
      <c r="A5"/>
    </row>
    <row r="6" spans="1:5" ht="12.75">
      <c r="A6"/>
    </row>
    <row r="7" spans="1:5" ht="12.75">
      <c r="A7"/>
    </row>
    <row r="8" spans="1:5" ht="12.75">
      <c r="A8"/>
    </row>
    <row r="9" spans="1:5">
      <c r="B9" s="391" t="s">
        <v>1017</v>
      </c>
      <c r="C9" s="392"/>
      <c r="D9" s="392"/>
      <c r="E9" s="392"/>
    </row>
    <row r="10" spans="1:5">
      <c r="B10" s="861"/>
      <c r="C10" s="861"/>
      <c r="D10" s="259"/>
      <c r="E10" s="259"/>
    </row>
    <row r="11" spans="1:5">
      <c r="B11" s="861"/>
      <c r="C11" s="861"/>
      <c r="E11" s="195" t="s">
        <v>131</v>
      </c>
    </row>
    <row r="12" spans="1:5" ht="23.1" customHeight="1">
      <c r="B12" s="861"/>
      <c r="C12" s="861"/>
      <c r="D12" s="862" t="s">
        <v>936</v>
      </c>
      <c r="E12" s="862"/>
    </row>
    <row r="13" spans="1:5" ht="36">
      <c r="B13" s="861"/>
      <c r="C13" s="861"/>
      <c r="D13" s="499" t="s">
        <v>937</v>
      </c>
      <c r="E13" s="499" t="s">
        <v>938</v>
      </c>
    </row>
    <row r="14" spans="1:5">
      <c r="D14" s="344" t="s">
        <v>0</v>
      </c>
      <c r="E14" s="344" t="s">
        <v>1</v>
      </c>
    </row>
    <row r="15" spans="1:5">
      <c r="B15" s="261" t="s">
        <v>218</v>
      </c>
      <c r="C15" s="263" t="s">
        <v>939</v>
      </c>
      <c r="D15" s="750">
        <v>0</v>
      </c>
      <c r="E15" s="750">
        <v>0</v>
      </c>
    </row>
    <row r="16" spans="1:5">
      <c r="B16" s="261" t="s">
        <v>219</v>
      </c>
      <c r="C16" s="263" t="s">
        <v>940</v>
      </c>
      <c r="D16" s="750">
        <v>1371</v>
      </c>
      <c r="E16" s="750">
        <v>-604</v>
      </c>
    </row>
    <row r="17" spans="2:5">
      <c r="B17" s="261" t="s">
        <v>220</v>
      </c>
      <c r="C17" s="264" t="s">
        <v>941</v>
      </c>
      <c r="D17" s="750">
        <v>580</v>
      </c>
      <c r="E17" s="750">
        <v>-53</v>
      </c>
    </row>
    <row r="18" spans="2:5">
      <c r="B18" s="261" t="s">
        <v>466</v>
      </c>
      <c r="C18" s="264" t="s">
        <v>942</v>
      </c>
      <c r="D18" s="750">
        <v>791</v>
      </c>
      <c r="E18" s="750">
        <v>-551</v>
      </c>
    </row>
    <row r="19" spans="2:5">
      <c r="B19" s="261" t="s">
        <v>837</v>
      </c>
      <c r="C19" s="264" t="s">
        <v>943</v>
      </c>
      <c r="D19" s="750">
        <v>0</v>
      </c>
      <c r="E19" s="750">
        <v>0</v>
      </c>
    </row>
    <row r="20" spans="2:5">
      <c r="B20" s="261" t="s">
        <v>467</v>
      </c>
      <c r="C20" s="264" t="s">
        <v>944</v>
      </c>
      <c r="D20" s="750">
        <v>0</v>
      </c>
      <c r="E20" s="750">
        <v>0</v>
      </c>
    </row>
    <row r="21" spans="2:5">
      <c r="B21" s="261" t="s">
        <v>486</v>
      </c>
      <c r="C21" s="264" t="s">
        <v>945</v>
      </c>
      <c r="D21" s="750">
        <v>0</v>
      </c>
      <c r="E21" s="750">
        <v>0</v>
      </c>
    </row>
    <row r="22" spans="2:5">
      <c r="B22" s="265" t="s">
        <v>487</v>
      </c>
      <c r="C22" s="266" t="s">
        <v>11</v>
      </c>
      <c r="D22" s="751">
        <v>1371</v>
      </c>
      <c r="E22" s="751">
        <v>-604</v>
      </c>
    </row>
  </sheetData>
  <customSheetViews>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BE68C6EB-1B64-4B3E-8DDC-CA26F318E610}" topLeftCell="A25">
      <selection activeCell="D4" sqref="D4"/>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5AF40965-2356-4A48-B6FA-CB814CA4D7B2}">
      <selection activeCell="C12" sqref="C12"/>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3FCB7B24-049F-4685-83CB-5231093E0117}" topLeftCell="A18">
      <selection activeCell="D31" sqref="D31"/>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F277ACEF-9FF8-431F-8537-DE60B790AA4F}" topLeftCell="A18">
      <selection activeCell="D31" sqref="D31"/>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D3393B8E-C3CB-4E3A-976E-E4CD065299F0}" topLeftCell="A18">
      <selection activeCell="D31" sqref="D31"/>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19"/>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20"/>
      <headerFooter>
        <oddHeader>&amp;CBG
Приложение XV</oddHeader>
        <oddFooter>&amp;C&amp;P</oddFooter>
      </headerFooter>
    </customSheetView>
    <customSheetView guid="{C83D4249-7B44-432A-B7FB-A6ACA6880240}" topLeftCell="A25">
      <selection activeCell="D4" sqref="D4"/>
      <pageMargins left="0.70866141732283472" right="0.70866141732283472" top="0.74803149606299213" bottom="0.74803149606299213" header="0.31496062992125984" footer="0.31496062992125984"/>
      <pageSetup paperSize="9" orientation="landscape" r:id="rId21"/>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22"/>
      <headerFooter>
        <oddHeader>&amp;CBG
Приложение XV</oddHeader>
        <oddFooter>&amp;C&amp;P</oddFooter>
      </headerFooter>
    </customSheetView>
    <customSheetView guid="{EB80C77D-AF78-41A9-A5FE-A7459DA92422}">
      <selection activeCell="N55" sqref="N55"/>
      <pageMargins left="0.70866141732283472" right="0.70866141732283472" top="0.74803149606299213" bottom="0.74803149606299213" header="0.31496062992125984" footer="0.31496062992125984"/>
      <pageSetup paperSize="9" orientation="landscape" r:id="rId23"/>
      <headerFooter>
        <oddHeader>&amp;CBG
Приложение XV</oddHeader>
        <oddFooter>&amp;C&amp;P</oddFooter>
      </headerFooter>
    </customSheetView>
  </customSheetViews>
  <mergeCells count="5">
    <mergeCell ref="B11:C11"/>
    <mergeCell ref="B12:C12"/>
    <mergeCell ref="D12:E12"/>
    <mergeCell ref="B13:C13"/>
    <mergeCell ref="B10:C10"/>
  </mergeCells>
  <pageMargins left="0.70866141732283472" right="0.70866141732283472" top="0.74803149606299213" bottom="0.74803149606299213" header="0.31496062992125984" footer="0.31496062992125984"/>
  <pageSetup paperSize="9" orientation="landscape" r:id="rId2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tint="-0.249977111117893"/>
    <pageSetUpPr fitToPage="1"/>
  </sheetPr>
  <dimension ref="A1:O23"/>
  <sheetViews>
    <sheetView showGridLines="0" workbookViewId="0">
      <selection activeCell="D1" sqref="D1"/>
    </sheetView>
  </sheetViews>
  <sheetFormatPr defaultColWidth="9.140625" defaultRowHeight="12"/>
  <cols>
    <col min="1" max="1" width="5.85546875" style="258" customWidth="1"/>
    <col min="2" max="2" width="4.85546875" style="258" customWidth="1"/>
    <col min="3" max="3" width="38.5703125" style="258" customWidth="1"/>
    <col min="4" max="15" width="12.140625" style="258" customWidth="1"/>
    <col min="16" max="16384" width="9.140625" style="258"/>
  </cols>
  <sheetData>
    <row r="1" spans="1:15" ht="12.75">
      <c r="A1" s="461" t="str">
        <f>HYPERLINK("#INDEX!A2","към началната страница")</f>
        <v>към началната страница</v>
      </c>
      <c r="B1" s="748"/>
      <c r="C1" s="748"/>
    </row>
    <row r="2" spans="1:15" ht="12.75">
      <c r="A2"/>
      <c r="B2"/>
      <c r="C2"/>
    </row>
    <row r="3" spans="1:15" ht="12.75">
      <c r="A3"/>
      <c r="B3"/>
      <c r="C3"/>
    </row>
    <row r="4" spans="1:15" ht="12.75">
      <c r="A4"/>
      <c r="B4"/>
      <c r="C4"/>
    </row>
    <row r="5" spans="1:15" ht="12.75">
      <c r="A5"/>
      <c r="B5"/>
      <c r="C5"/>
    </row>
    <row r="6" spans="1:15" ht="12.75">
      <c r="A6"/>
      <c r="B6"/>
      <c r="C6"/>
    </row>
    <row r="7" spans="1:15" ht="12.75">
      <c r="A7"/>
      <c r="B7"/>
      <c r="C7"/>
    </row>
    <row r="8" spans="1:15" ht="12.75">
      <c r="A8"/>
      <c r="B8"/>
      <c r="C8"/>
    </row>
    <row r="9" spans="1:15">
      <c r="B9" s="391" t="s">
        <v>1018</v>
      </c>
      <c r="C9" s="392"/>
      <c r="D9" s="392"/>
      <c r="E9" s="392"/>
      <c r="F9" s="392"/>
      <c r="G9" s="392"/>
      <c r="H9" s="392"/>
      <c r="I9" s="392"/>
      <c r="J9" s="392"/>
      <c r="K9" s="392"/>
      <c r="L9" s="392"/>
      <c r="M9" s="392"/>
      <c r="N9" s="392"/>
      <c r="O9" s="392"/>
    </row>
    <row r="11" spans="1:15" ht="12.75" customHeight="1">
      <c r="B11" s="259"/>
      <c r="C11" s="259"/>
      <c r="D11" s="259"/>
      <c r="E11" s="259"/>
      <c r="F11" s="259"/>
      <c r="G11" s="259"/>
      <c r="H11" s="259"/>
      <c r="I11" s="259"/>
      <c r="J11" s="259"/>
      <c r="K11" s="259"/>
      <c r="L11" s="259"/>
      <c r="M11" s="259"/>
      <c r="N11" s="805" t="s">
        <v>131</v>
      </c>
      <c r="O11" s="805"/>
    </row>
    <row r="12" spans="1:15">
      <c r="D12" s="862" t="s">
        <v>946</v>
      </c>
      <c r="E12" s="862"/>
      <c r="F12" s="493" t="s">
        <v>947</v>
      </c>
      <c r="G12" s="494"/>
      <c r="H12" s="494"/>
      <c r="I12" s="494"/>
      <c r="J12" s="500"/>
      <c r="K12" s="500"/>
      <c r="L12" s="500"/>
      <c r="M12" s="500"/>
      <c r="N12" s="500"/>
      <c r="O12" s="501"/>
    </row>
    <row r="13" spans="1:15">
      <c r="C13" s="260"/>
      <c r="D13" s="862"/>
      <c r="E13" s="862"/>
      <c r="F13" s="502"/>
      <c r="G13" s="503"/>
      <c r="H13" s="862" t="s">
        <v>948</v>
      </c>
      <c r="I13" s="862"/>
      <c r="J13" s="862" t="s">
        <v>949</v>
      </c>
      <c r="K13" s="862"/>
      <c r="L13" s="862" t="s">
        <v>950</v>
      </c>
      <c r="M13" s="862"/>
      <c r="N13" s="862" t="s">
        <v>951</v>
      </c>
      <c r="O13" s="862"/>
    </row>
    <row r="14" spans="1:15" ht="71.25" customHeight="1">
      <c r="C14" s="260"/>
      <c r="D14" s="499" t="s">
        <v>575</v>
      </c>
      <c r="E14" s="499" t="s">
        <v>938</v>
      </c>
      <c r="F14" s="504" t="s">
        <v>937</v>
      </c>
      <c r="G14" s="504" t="s">
        <v>938</v>
      </c>
      <c r="H14" s="504" t="s">
        <v>937</v>
      </c>
      <c r="I14" s="504" t="s">
        <v>938</v>
      </c>
      <c r="J14" s="504" t="s">
        <v>937</v>
      </c>
      <c r="K14" s="504" t="s">
        <v>938</v>
      </c>
      <c r="L14" s="504" t="s">
        <v>937</v>
      </c>
      <c r="M14" s="504" t="s">
        <v>938</v>
      </c>
      <c r="N14" s="504" t="s">
        <v>937</v>
      </c>
      <c r="O14" s="504" t="s">
        <v>938</v>
      </c>
    </row>
    <row r="15" spans="1:15">
      <c r="C15" s="260"/>
      <c r="D15" s="445" t="s">
        <v>0</v>
      </c>
      <c r="E15" s="253" t="s">
        <v>1</v>
      </c>
      <c r="F15" s="446" t="s">
        <v>2</v>
      </c>
      <c r="G15" s="446" t="s">
        <v>3</v>
      </c>
      <c r="H15" s="413" t="s">
        <v>4</v>
      </c>
      <c r="I15" s="444" t="s">
        <v>5</v>
      </c>
      <c r="J15" s="247" t="s">
        <v>6</v>
      </c>
      <c r="K15" s="413" t="s">
        <v>61</v>
      </c>
      <c r="L15" s="445" t="s">
        <v>62</v>
      </c>
      <c r="M15" s="253" t="s">
        <v>63</v>
      </c>
      <c r="N15" s="446" t="s">
        <v>64</v>
      </c>
      <c r="O15" s="446" t="s">
        <v>65</v>
      </c>
    </row>
    <row r="16" spans="1:15" ht="24">
      <c r="B16" s="261" t="s">
        <v>218</v>
      </c>
      <c r="C16" s="263" t="s">
        <v>952</v>
      </c>
      <c r="D16" s="137">
        <v>0</v>
      </c>
      <c r="E16" s="137">
        <v>0</v>
      </c>
      <c r="F16" s="137">
        <v>0</v>
      </c>
      <c r="G16" s="137">
        <v>0</v>
      </c>
      <c r="H16" s="328"/>
      <c r="I16" s="329"/>
      <c r="J16" s="329"/>
      <c r="K16" s="329"/>
      <c r="L16" s="329"/>
      <c r="M16" s="329"/>
      <c r="N16" s="329"/>
      <c r="O16" s="330"/>
    </row>
    <row r="17" spans="2:15" ht="36">
      <c r="B17" s="261" t="s">
        <v>219</v>
      </c>
      <c r="C17" s="263" t="s">
        <v>953</v>
      </c>
      <c r="D17" s="137">
        <v>1162</v>
      </c>
      <c r="E17" s="137">
        <v>0</v>
      </c>
      <c r="F17" s="137">
        <v>1371</v>
      </c>
      <c r="G17" s="137">
        <v>-604</v>
      </c>
      <c r="H17" s="137">
        <v>361</v>
      </c>
      <c r="I17" s="137">
        <v>0</v>
      </c>
      <c r="J17" s="137">
        <v>510</v>
      </c>
      <c r="K17" s="137">
        <v>-149</v>
      </c>
      <c r="L17" s="137">
        <v>500</v>
      </c>
      <c r="M17" s="137">
        <v>-455</v>
      </c>
      <c r="N17" s="137">
        <v>0</v>
      </c>
      <c r="O17" s="137">
        <v>0</v>
      </c>
    </row>
    <row r="18" spans="2:15">
      <c r="B18" s="261" t="s">
        <v>220</v>
      </c>
      <c r="C18" s="267" t="s">
        <v>941</v>
      </c>
      <c r="D18" s="137">
        <v>465</v>
      </c>
      <c r="E18" s="137">
        <v>0</v>
      </c>
      <c r="F18" s="137">
        <v>580</v>
      </c>
      <c r="G18" s="137">
        <v>-53</v>
      </c>
      <c r="H18" s="137">
        <v>361</v>
      </c>
      <c r="I18" s="137">
        <v>0</v>
      </c>
      <c r="J18" s="137">
        <v>192</v>
      </c>
      <c r="K18" s="137">
        <v>-31</v>
      </c>
      <c r="L18" s="137">
        <v>27</v>
      </c>
      <c r="M18" s="137">
        <v>-22</v>
      </c>
      <c r="N18" s="137">
        <v>0</v>
      </c>
      <c r="O18" s="137">
        <v>0</v>
      </c>
    </row>
    <row r="19" spans="2:15">
      <c r="B19" s="261" t="s">
        <v>466</v>
      </c>
      <c r="C19" s="267" t="s">
        <v>942</v>
      </c>
      <c r="D19" s="137">
        <v>697</v>
      </c>
      <c r="E19" s="137">
        <v>0</v>
      </c>
      <c r="F19" s="137">
        <v>791</v>
      </c>
      <c r="G19" s="137">
        <v>-551</v>
      </c>
      <c r="H19" s="137">
        <v>0</v>
      </c>
      <c r="I19" s="137">
        <v>0</v>
      </c>
      <c r="J19" s="137">
        <v>318</v>
      </c>
      <c r="K19" s="137">
        <v>-118</v>
      </c>
      <c r="L19" s="137">
        <v>473</v>
      </c>
      <c r="M19" s="137">
        <v>-433</v>
      </c>
      <c r="N19" s="137">
        <v>0</v>
      </c>
      <c r="O19" s="137">
        <v>0</v>
      </c>
    </row>
    <row r="20" spans="2:15">
      <c r="B20" s="261" t="s">
        <v>837</v>
      </c>
      <c r="C20" s="267" t="s">
        <v>943</v>
      </c>
      <c r="D20" s="137">
        <v>0</v>
      </c>
      <c r="E20" s="137">
        <v>0</v>
      </c>
      <c r="F20" s="137">
        <v>0</v>
      </c>
      <c r="G20" s="137">
        <v>0</v>
      </c>
      <c r="H20" s="137">
        <v>0</v>
      </c>
      <c r="I20" s="137">
        <v>0</v>
      </c>
      <c r="J20" s="137">
        <v>0</v>
      </c>
      <c r="K20" s="137">
        <v>0</v>
      </c>
      <c r="L20" s="137">
        <v>0</v>
      </c>
      <c r="M20" s="137">
        <v>0</v>
      </c>
      <c r="N20" s="137">
        <v>0</v>
      </c>
      <c r="O20" s="137">
        <v>0</v>
      </c>
    </row>
    <row r="21" spans="2:15">
      <c r="B21" s="261" t="s">
        <v>467</v>
      </c>
      <c r="C21" s="267" t="s">
        <v>944</v>
      </c>
      <c r="D21" s="137">
        <v>0</v>
      </c>
      <c r="E21" s="137">
        <v>0</v>
      </c>
      <c r="F21" s="137">
        <v>0</v>
      </c>
      <c r="G21" s="137">
        <v>0</v>
      </c>
      <c r="H21" s="137">
        <v>0</v>
      </c>
      <c r="I21" s="137">
        <v>0</v>
      </c>
      <c r="J21" s="137">
        <v>0</v>
      </c>
      <c r="K21" s="137">
        <v>0</v>
      </c>
      <c r="L21" s="137">
        <v>0</v>
      </c>
      <c r="M21" s="137">
        <v>0</v>
      </c>
      <c r="N21" s="137">
        <v>0</v>
      </c>
      <c r="O21" s="137">
        <v>0</v>
      </c>
    </row>
    <row r="22" spans="2:15">
      <c r="B22" s="261" t="s">
        <v>486</v>
      </c>
      <c r="C22" s="267" t="s">
        <v>945</v>
      </c>
      <c r="D22" s="137">
        <v>0</v>
      </c>
      <c r="E22" s="137">
        <v>0</v>
      </c>
      <c r="F22" s="137">
        <v>0</v>
      </c>
      <c r="G22" s="137">
        <v>0</v>
      </c>
      <c r="H22" s="137">
        <v>0</v>
      </c>
      <c r="I22" s="137">
        <v>0</v>
      </c>
      <c r="J22" s="137">
        <v>0</v>
      </c>
      <c r="K22" s="137">
        <v>0</v>
      </c>
      <c r="L22" s="137">
        <v>0</v>
      </c>
      <c r="M22" s="137">
        <v>0</v>
      </c>
      <c r="N22" s="137">
        <v>0</v>
      </c>
      <c r="O22" s="137">
        <v>0</v>
      </c>
    </row>
    <row r="23" spans="2:15">
      <c r="B23" s="265" t="s">
        <v>487</v>
      </c>
      <c r="C23" s="266" t="s">
        <v>11</v>
      </c>
      <c r="D23" s="138">
        <v>1162</v>
      </c>
      <c r="E23" s="138">
        <v>0</v>
      </c>
      <c r="F23" s="138">
        <v>1371</v>
      </c>
      <c r="G23" s="138">
        <v>-604</v>
      </c>
      <c r="H23" s="138">
        <v>361</v>
      </c>
      <c r="I23" s="138">
        <v>0</v>
      </c>
      <c r="J23" s="138">
        <v>510</v>
      </c>
      <c r="K23" s="138">
        <v>-149</v>
      </c>
      <c r="L23" s="138">
        <v>500</v>
      </c>
      <c r="M23" s="138">
        <v>-455</v>
      </c>
      <c r="N23" s="138">
        <v>0</v>
      </c>
      <c r="O23" s="138">
        <v>0</v>
      </c>
    </row>
  </sheetData>
  <customSheetViews>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
      <headerFooter>
        <oddHeader>&amp;CBG
Приложение XV</oddHeader>
        <oddFooter>&amp;C&amp;P</oddFooter>
      </headerFooter>
    </customSheetView>
    <customSheetView guid="{BE68C6EB-1B64-4B3E-8DDC-CA26F318E610}" fitToPage="1" topLeftCell="A38">
      <selection activeCell="E65" sqref="E65"/>
      <pageMargins left="0.70866141732283472" right="0.70866141732283472" top="0.74803149606299213" bottom="0.74803149606299213" header="0.31496062992125984" footer="0.31496062992125984"/>
      <pageSetup paperSize="9" scale="32" orientation="landscape" r:id="rId3"/>
      <headerFooter>
        <oddHeader>&amp;CBG
Приложение XV</oddHeader>
        <oddFooter>&amp;C&amp;P</oddFooter>
      </headerFooter>
    </customSheetView>
    <customSheetView guid="{5AF40965-2356-4A48-B6FA-CB814CA4D7B2}" fitToPage="1" topLeftCell="A10">
      <selection activeCell="F14" sqref="F14"/>
      <pageMargins left="0.70866141732283472" right="0.70866141732283472" top="0.74803149606299213" bottom="0.74803149606299213" header="0.31496062992125984" footer="0.31496062992125984"/>
      <pageSetup paperSize="9" scale="42" orientation="landscape" r:id="rId4"/>
      <headerFooter>
        <oddHeader>&amp;CBG
Приложение XV</oddHeader>
        <oddFooter>&amp;C&amp;P</oddFooter>
      </headerFooter>
    </customSheetView>
    <customSheetView guid="{3FCB7B24-049F-4685-83CB-5231093E0117}" fitToPage="1">
      <selection activeCell="D4" sqref="D4"/>
      <pageMargins left="0.70866141732283472" right="0.70866141732283472" top="0.74803149606299213" bottom="0.74803149606299213" header="0.31496062992125984" footer="0.31496062992125984"/>
      <pageSetup paperSize="9" scale="32" orientation="landscape" r:id="rId5"/>
      <headerFooter>
        <oddHeader>&amp;CBG
Приложение XV</oddHeader>
        <oddFooter>&amp;C&amp;P</oddFooter>
      </headerFooter>
    </customSheetView>
    <customSheetView guid="{F277ACEF-9FF8-431F-8537-DE60B790AA4F}" fitToPage="1">
      <selection activeCell="D4" sqref="D4"/>
      <pageMargins left="0.70866141732283472" right="0.70866141732283472" top="0.74803149606299213" bottom="0.74803149606299213" header="0.31496062992125984" footer="0.31496062992125984"/>
      <pageSetup paperSize="9" scale="32" orientation="landscape" r:id="rId6"/>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8"/>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9"/>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10"/>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13"/>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14"/>
      <headerFooter>
        <oddHeader>&amp;CBG
Приложение XV</oddHeader>
        <oddFooter>&amp;C&amp;P</oddFooter>
      </headerFooter>
    </customSheetView>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15"/>
      <headerFooter>
        <oddHeader>&amp;CBG
Приложение XV</oddHeader>
        <oddFooter>&amp;C&amp;P</oddFooter>
      </headerFooter>
    </customSheetView>
    <customSheetView guid="{D3393B8E-C3CB-4E3A-976E-E4CD065299F0}" fitToPage="1">
      <selection activeCell="D4" sqref="D4"/>
      <pageMargins left="0.70866141732283472" right="0.70866141732283472" top="0.74803149606299213" bottom="0.74803149606299213" header="0.31496062992125984" footer="0.31496062992125984"/>
      <pageSetup paperSize="9" scale="32" orientation="landscape" r:id="rId1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17"/>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19"/>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20"/>
      <headerFooter>
        <oddHeader>&amp;CBG
Приложение XV</oddHeader>
        <oddFooter>&amp;C&amp;P</oddFooter>
      </headerFooter>
    </customSheetView>
    <customSheetView guid="{C83D4249-7B44-432A-B7FB-A6ACA6880240}" fitToPage="1" topLeftCell="A38">
      <selection activeCell="E65" sqref="E65"/>
      <pageMargins left="0.70866141732283472" right="0.70866141732283472" top="0.74803149606299213" bottom="0.74803149606299213" header="0.31496062992125984" footer="0.31496062992125984"/>
      <pageSetup paperSize="9" scale="32" orientation="landscape" r:id="rId21"/>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22"/>
      <headerFooter>
        <oddHeader>&amp;CBG
Приложение XV</oddHeader>
        <oddFooter>&amp;C&amp;P</oddFooter>
      </headerFooter>
    </customSheetView>
    <customSheetView guid="{EB80C77D-AF78-41A9-A5FE-A7459DA92422}" fitToPage="1">
      <selection activeCell="N55" sqref="N55"/>
      <pageMargins left="0.70866141732283472" right="0.70866141732283472" top="0.74803149606299213" bottom="0.74803149606299213" header="0.31496062992125984" footer="0.31496062992125984"/>
      <pageSetup paperSize="9" scale="37" orientation="landscape" r:id="rId23"/>
      <headerFooter>
        <oddHeader>&amp;CBG
Приложение XV</oddHeader>
        <oddFooter>&amp;C&amp;P</oddFooter>
      </headerFooter>
    </customSheetView>
  </customSheetViews>
  <mergeCells count="6">
    <mergeCell ref="N11:O11"/>
    <mergeCell ref="D12:E13"/>
    <mergeCell ref="H13:I13"/>
    <mergeCell ref="J13:K13"/>
    <mergeCell ref="L13:M13"/>
    <mergeCell ref="N13:O13"/>
  </mergeCells>
  <pageMargins left="0.70866141732283472" right="0.70866141732283472" top="0.74803149606299213" bottom="0.74803149606299213" header="0.31496062992125984" footer="0.31496062992125984"/>
  <pageSetup paperSize="9" scale="37" orientation="landscape" r:id="rId24"/>
  <headerFooter>
    <oddHeader>&amp;CBG
Приложение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21"/>
  <sheetViews>
    <sheetView showGridLines="0" workbookViewId="0">
      <selection activeCell="F13" sqref="F13"/>
    </sheetView>
  </sheetViews>
  <sheetFormatPr defaultColWidth="9.140625" defaultRowHeight="12"/>
  <cols>
    <col min="1" max="1" width="5.85546875" style="2" customWidth="1"/>
    <col min="2" max="2" width="3.140625" style="2" customWidth="1"/>
    <col min="3" max="3" width="55.5703125" style="2" customWidth="1"/>
    <col min="4" max="4" width="15.5703125" style="2" customWidth="1"/>
    <col min="5" max="16384" width="9.140625" style="2"/>
  </cols>
  <sheetData>
    <row r="1" spans="1:4" ht="12.75">
      <c r="A1" s="457" t="str">
        <f>HYPERLINK("#INDEX!A2","към началната страница")</f>
        <v>към началната страница</v>
      </c>
      <c r="B1" s="724"/>
      <c r="C1" s="724"/>
    </row>
    <row r="2" spans="1:4" ht="12.75">
      <c r="A2"/>
    </row>
    <row r="3" spans="1:4" ht="12.75">
      <c r="A3"/>
    </row>
    <row r="4" spans="1:4" ht="12.75">
      <c r="A4"/>
    </row>
    <row r="5" spans="1:4" ht="12.75">
      <c r="A5"/>
    </row>
    <row r="6" spans="1:4" ht="12.75">
      <c r="A6"/>
    </row>
    <row r="7" spans="1:4" ht="12.75">
      <c r="A7"/>
    </row>
    <row r="8" spans="1:4" ht="12.75">
      <c r="A8"/>
    </row>
    <row r="9" spans="1:4">
      <c r="B9" s="360" t="s">
        <v>1429</v>
      </c>
      <c r="C9" s="361"/>
      <c r="D9" s="361"/>
    </row>
    <row r="10" spans="1:4">
      <c r="B10" s="25"/>
    </row>
    <row r="11" spans="1:4">
      <c r="B11" s="25"/>
      <c r="D11" s="54" t="s">
        <v>131</v>
      </c>
    </row>
    <row r="12" spans="1:4" ht="48">
      <c r="B12" s="25"/>
      <c r="C12" s="26"/>
      <c r="D12" s="145" t="s">
        <v>84</v>
      </c>
    </row>
    <row r="13" spans="1:4">
      <c r="B13" s="25"/>
      <c r="C13" s="26"/>
      <c r="D13" s="34" t="s">
        <v>134</v>
      </c>
    </row>
    <row r="14" spans="1:4">
      <c r="B14" s="107" t="s">
        <v>14</v>
      </c>
      <c r="C14" s="56" t="s">
        <v>887</v>
      </c>
      <c r="D14" s="138">
        <v>536858</v>
      </c>
    </row>
    <row r="15" spans="1:4">
      <c r="B15" s="108" t="s">
        <v>15</v>
      </c>
      <c r="C15" s="60" t="s">
        <v>888</v>
      </c>
      <c r="D15" s="140">
        <v>285520</v>
      </c>
    </row>
    <row r="16" spans="1:4">
      <c r="B16" s="108" t="s">
        <v>16</v>
      </c>
      <c r="C16" s="58" t="s">
        <v>889</v>
      </c>
      <c r="D16" s="140">
        <v>-282909</v>
      </c>
    </row>
    <row r="17" spans="2:4">
      <c r="B17" s="108" t="s">
        <v>17</v>
      </c>
      <c r="C17" s="58" t="s">
        <v>890</v>
      </c>
      <c r="D17" s="140">
        <v>-73294</v>
      </c>
    </row>
    <row r="18" spans="2:4">
      <c r="B18" s="108" t="s">
        <v>18</v>
      </c>
      <c r="C18" s="58" t="s">
        <v>891</v>
      </c>
      <c r="D18" s="140">
        <v>-209615</v>
      </c>
    </row>
    <row r="19" spans="2:4">
      <c r="B19" s="107">
        <v>6</v>
      </c>
      <c r="C19" s="21" t="s">
        <v>892</v>
      </c>
      <c r="D19" s="138">
        <v>539469</v>
      </c>
    </row>
    <row r="20" spans="2:4">
      <c r="D20" s="752"/>
    </row>
    <row r="21" spans="2:4">
      <c r="D21" s="248"/>
    </row>
  </sheetData>
  <customSheetViews>
    <customSheetView guid="{5DDDA852-2807-4645-BC75-EBD4EF3323A7}" topLeftCell="F1">
      <selection activeCell="I16" sqref="I16"/>
      <pageMargins left="0.7" right="0.7" top="0.75" bottom="0.75" header="0.3" footer="0.3"/>
      <pageSetup paperSize="9" orientation="portrait" r:id="rId1"/>
    </customSheetView>
    <customSheetView guid="{DB462ED3-28DC-47D7-98F7-CED01F66E2C7}">
      <selection activeCell="C32" sqref="C32"/>
      <pageMargins left="0.7" right="0.7" top="0.75" bottom="0.75" header="0.3" footer="0.3"/>
      <pageSetup paperSize="9" orientation="portrait" r:id="rId2"/>
    </customSheetView>
    <customSheetView guid="{BE68C6EB-1B64-4B3E-8DDC-CA26F318E610}" topLeftCell="A9">
      <selection activeCell="D4" sqref="D4"/>
      <pageMargins left="0.7" right="0.7" top="0.75" bottom="0.75" header="0.3" footer="0.3"/>
      <pageSetup paperSize="9" orientation="portrait" r:id="rId3"/>
    </customSheetView>
    <customSheetView guid="{5AF40965-2356-4A48-B6FA-CB814CA4D7B2}">
      <selection activeCell="C32" sqref="C32"/>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H15" sqref="H15"/>
      <pageMargins left="0.7" right="0.7" top="0.75" bottom="0.75" header="0.3" footer="0.3"/>
    </customSheetView>
    <customSheetView guid="{08462586-B7E0-434D-B6F4-B2B21EAA5D46}">
      <selection activeCell="C32" sqref="C32"/>
      <pageMargins left="0.7" right="0.7" top="0.75" bottom="0.75" header="0.3" footer="0.3"/>
      <pageSetup paperSize="9" orientation="portrait" r:id="rId6"/>
    </customSheetView>
    <customSheetView guid="{59094C18-3CB5-482F-AA6A-9C313A318EBB}">
      <selection activeCell="C32" sqref="C32"/>
      <pageMargins left="0.7" right="0.7" top="0.75" bottom="0.75" header="0.3" footer="0.3"/>
      <pageSetup paperSize="9" orientation="portrait" r:id="rId7"/>
    </customSheetView>
    <customSheetView guid="{FD092655-EBEC-4730-9895-1567D9B70D5F}" topLeftCell="A4">
      <selection activeCell="C31" sqref="C31"/>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8"/>
    </customSheetView>
    <customSheetView guid="{70E7FFDC-983F-46F7-B68F-0BE0A8C942E0}" topLeftCell="A25">
      <selection activeCell="H52" sqref="H52"/>
      <pageMargins left="0.7" right="0.7" top="0.75" bottom="0.75" header="0.3" footer="0.3"/>
    </customSheetView>
    <customSheetView guid="{F536E858-E5B2-4B36-88FC-BE776803F921}">
      <selection activeCell="C17" sqref="C17:C20"/>
      <pageMargins left="0.7" right="0.7" top="0.75" bottom="0.75" header="0.3" footer="0.3"/>
    </customSheetView>
    <customSheetView guid="{0780CBEB-AF66-401E-9AFD-5F77700585BC}">
      <selection activeCell="D38" sqref="D38"/>
      <pageMargins left="0.7" right="0.7" top="0.75" bottom="0.75" header="0.3" footer="0.3"/>
    </customSheetView>
    <customSheetView guid="{F0048D33-26BA-4893-8BCC-88CEF82FEBB6}">
      <selection activeCell="H40" sqref="H40"/>
      <pageMargins left="0.7" right="0.7" top="0.75" bottom="0.75" header="0.3" footer="0.3"/>
    </customSheetView>
    <customSheetView guid="{8A1326BD-F0AB-414F-9F91-C2BB94CC9C17}">
      <selection activeCell="L19" sqref="L19"/>
      <pageMargins left="0.7" right="0.7" top="0.75" bottom="0.75" header="0.3" footer="0.3"/>
      <pageSetup paperSize="9" orientation="portrait" r:id="rId9"/>
    </customSheetView>
    <customSheetView guid="{FB7DEBE1-1047-4BE4-82FD-4BCA0CA8DD58}" topLeftCell="A10">
      <selection activeCell="B17" sqref="B17"/>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A7B3A108-9CF6-4687-9321-110D304B17B9}">
      <selection activeCell="E10" sqref="E10"/>
      <pageMargins left="0.7" right="0.7" top="0.75" bottom="0.75" header="0.3" footer="0.3"/>
    </customSheetView>
    <customSheetView guid="{D2C72E70-F766-4D56-9E10-3C91A63BB7F3}">
      <selection activeCell="B14" sqref="B14"/>
      <pageMargins left="0.7" right="0.7" top="0.75" bottom="0.75" header="0.3" footer="0.3"/>
      <pageSetup paperSize="9" orientation="portrait" r:id="rId10"/>
    </customSheetView>
    <customSheetView guid="{7CCD1884-1631-4809-8751-AE0939C32419}">
      <selection activeCell="I16" sqref="I16"/>
      <pageMargins left="0.7" right="0.7" top="0.75" bottom="0.75" header="0.3" footer="0.3"/>
    </customSheetView>
    <customSheetView guid="{3AD1D9CC-D162-4119-AFCC-0AF9105FB248}">
      <selection activeCell="D39" sqref="D39"/>
      <pageMargins left="0.7" right="0.7" top="0.75" bottom="0.75" header="0.3" footer="0.3"/>
    </customSheetView>
    <customSheetView guid="{931AA63B-6827-4BF4-8E25-ED232A88A09C}">
      <selection activeCell="C18" sqref="C18"/>
      <pageMargins left="0.7" right="0.7" top="0.75" bottom="0.75" header="0.3" footer="0.3"/>
    </customSheetView>
    <customSheetView guid="{CA1DE4BE-C006-4405-B064-304EE6CCACF1}">
      <selection activeCell="C32" sqref="C32"/>
      <pageMargins left="0.7" right="0.7" top="0.75" bottom="0.75" header="0.3" footer="0.3"/>
      <pageSetup paperSize="9" orientation="portrait" r:id="rId11"/>
    </customSheetView>
    <customSheetView guid="{D3393B8E-C3CB-4E3A-976E-E4CD065299F0}">
      <selection activeCell="G14" sqref="G14:I21"/>
      <pageMargins left="0.7" right="0.7" top="0.75" bottom="0.75" header="0.3" footer="0.3"/>
    </customSheetView>
    <customSheetView guid="{21329C76-F86B-400D-B8F5-F75B383E5B14}">
      <selection activeCell="C32" sqref="C32"/>
      <pageMargins left="0.7" right="0.7" top="0.75" bottom="0.75" header="0.3" footer="0.3"/>
      <pageSetup paperSize="9" orientation="portrait" r:id="rId12"/>
    </customSheetView>
    <customSheetView guid="{CFC92B1C-D4F2-414F-8F12-92F529035B08}">
      <selection activeCell="D39" sqref="D39:D40"/>
      <pageMargins left="0.7" right="0.7" top="0.75" bottom="0.75" header="0.3" footer="0.3"/>
      <pageSetup paperSize="9" orientation="portrait" r:id="rId13"/>
    </customSheetView>
    <customSheetView guid="{697182B0-1BEF-4A85-93A0-596802852AF2}">
      <selection activeCell="C32" sqref="C32"/>
      <pageMargins left="0.7" right="0.7" top="0.75" bottom="0.75" header="0.3" footer="0.3"/>
      <pageSetup paperSize="9" orientation="portrait" r:id="rId14"/>
    </customSheetView>
    <customSheetView guid="{D37F8A47-E42F-4741-BE8D-5D961F7BB394}" topLeftCell="A9">
      <selection activeCell="D4" sqref="D4"/>
      <pageMargins left="0.7" right="0.7" top="0.75" bottom="0.75" header="0.3" footer="0.3"/>
      <pageSetup paperSize="9" orientation="portrait" r:id="rId15"/>
    </customSheetView>
    <customSheetView guid="{C83D4249-7B44-432A-B7FB-A6ACA6880240}" topLeftCell="A9">
      <selection activeCell="D4" sqref="D4"/>
      <pageMargins left="0.7" right="0.7" top="0.75" bottom="0.75" header="0.3" footer="0.3"/>
      <pageSetup paperSize="9" orientation="portrait" r:id="rId16"/>
    </customSheetView>
    <customSheetView guid="{51337751-BEAF-43F3-8CC9-400B99E751E8}" topLeftCell="A10">
      <selection activeCell="E38" sqref="E38"/>
      <pageMargins left="0.7" right="0.7" top="0.75" bottom="0.75" header="0.3" footer="0.3"/>
      <pageSetup paperSize="9" orientation="portrait" r:id="rId17"/>
    </customSheetView>
    <customSheetView guid="{EB80C77D-AF78-41A9-A5FE-A7459DA92422}" topLeftCell="F1">
      <selection activeCell="N55" sqref="N55"/>
      <pageMargins left="0.7" right="0.7" top="0.75" bottom="0.75" header="0.3" footer="0.3"/>
      <pageSetup paperSize="9" orientation="portrait" r:id="rId18"/>
    </customSheetView>
  </customSheetViews>
  <pageMargins left="0.7" right="0.7" top="0.75" bottom="0.75" header="0.3" footer="0.3"/>
  <pageSetup paperSize="9"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1"/>
  <sheetViews>
    <sheetView showGridLines="0" workbookViewId="0">
      <selection activeCell="F4" sqref="F4"/>
    </sheetView>
  </sheetViews>
  <sheetFormatPr defaultColWidth="9.140625" defaultRowHeight="12"/>
  <cols>
    <col min="1" max="1" width="5.85546875" style="64" customWidth="1"/>
    <col min="2" max="2" width="42.5703125" style="64" customWidth="1"/>
    <col min="3" max="3" width="11.7109375" style="64" customWidth="1"/>
    <col min="4" max="4" width="10.5703125" style="64" customWidth="1"/>
    <col min="5" max="16384" width="9.140625" style="64"/>
  </cols>
  <sheetData>
    <row r="1" spans="1:4" ht="12.75">
      <c r="A1" s="463" t="str">
        <f>HYPERLINK("#INDEX!A2","към началната страница")</f>
        <v>към началната страница</v>
      </c>
      <c r="B1" s="709"/>
    </row>
    <row r="2" spans="1:4" ht="12.75">
      <c r="A2"/>
    </row>
    <row r="3" spans="1:4" ht="12.75">
      <c r="A3"/>
    </row>
    <row r="4" spans="1:4" ht="12.75">
      <c r="A4"/>
    </row>
    <row r="5" spans="1:4" ht="12.75">
      <c r="A5"/>
    </row>
    <row r="6" spans="1:4" ht="12.75">
      <c r="A6"/>
    </row>
    <row r="7" spans="1:4" ht="12.75">
      <c r="A7"/>
    </row>
    <row r="8" spans="1:4" ht="12.75">
      <c r="A8"/>
      <c r="B8" s="358" t="s">
        <v>1642</v>
      </c>
      <c r="C8" s="359"/>
      <c r="D8" s="359"/>
    </row>
    <row r="9" spans="1:4">
      <c r="B9" s="63"/>
    </row>
    <row r="10" spans="1:4" ht="12.75" customHeight="1">
      <c r="B10" s="63"/>
      <c r="D10" s="98" t="s">
        <v>131</v>
      </c>
    </row>
    <row r="11" spans="1:4">
      <c r="C11" s="109">
        <v>45657</v>
      </c>
      <c r="D11" s="109">
        <v>45291</v>
      </c>
    </row>
    <row r="12" spans="1:4">
      <c r="C12" s="468" t="s">
        <v>0</v>
      </c>
      <c r="D12" s="468" t="s">
        <v>1</v>
      </c>
    </row>
    <row r="13" spans="1:4">
      <c r="B13" s="162" t="s">
        <v>170</v>
      </c>
      <c r="C13" s="701">
        <v>4386764</v>
      </c>
      <c r="D13" s="701">
        <v>3830924</v>
      </c>
    </row>
    <row r="14" spans="1:4">
      <c r="B14" s="156" t="s">
        <v>249</v>
      </c>
      <c r="C14" s="701">
        <v>4386764</v>
      </c>
      <c r="D14" s="701">
        <v>3895874</v>
      </c>
    </row>
    <row r="15" spans="1:4">
      <c r="B15" s="156" t="s">
        <v>503</v>
      </c>
      <c r="C15" s="701">
        <v>0</v>
      </c>
      <c r="D15" s="701">
        <v>-64950</v>
      </c>
    </row>
    <row r="16" spans="1:4">
      <c r="B16" s="162" t="s">
        <v>254</v>
      </c>
      <c r="C16" s="701">
        <v>449841</v>
      </c>
      <c r="D16" s="701">
        <v>0</v>
      </c>
    </row>
    <row r="17" spans="2:4">
      <c r="B17" s="163" t="s">
        <v>248</v>
      </c>
      <c r="C17" s="702">
        <v>4836605</v>
      </c>
      <c r="D17" s="702">
        <v>3830924</v>
      </c>
    </row>
    <row r="18" spans="2:4">
      <c r="B18" s="164"/>
      <c r="C18" s="703"/>
      <c r="D18" s="703"/>
    </row>
    <row r="19" spans="2:4">
      <c r="B19" s="157" t="s">
        <v>504</v>
      </c>
      <c r="C19" s="704">
        <v>3329990</v>
      </c>
      <c r="D19" s="704">
        <v>2891094</v>
      </c>
    </row>
    <row r="20" spans="2:4" ht="13.5" customHeight="1">
      <c r="B20" s="165" t="s">
        <v>505</v>
      </c>
      <c r="C20" s="705">
        <v>0.2329</v>
      </c>
      <c r="D20" s="706">
        <v>0.21429999999999999</v>
      </c>
    </row>
    <row r="21" spans="2:4">
      <c r="B21" s="157" t="s">
        <v>255</v>
      </c>
      <c r="C21" s="707">
        <v>0.25679999999999997</v>
      </c>
      <c r="D21" s="708">
        <v>0.23899999999999999</v>
      </c>
    </row>
  </sheetData>
  <customSheetViews>
    <customSheetView guid="{5DDDA852-2807-4645-BC75-EBD4EF3323A7}">
      <selection activeCell="I8" sqref="I8"/>
      <pageMargins left="0.7" right="0.7" top="0.75" bottom="0.75" header="0.3" footer="0.3"/>
      <pageSetup paperSize="9" orientation="portrait" r:id="rId1"/>
    </customSheetView>
    <customSheetView guid="{DB462ED3-28DC-47D7-98F7-CED01F66E2C7}">
      <selection activeCell="A35" sqref="A35:B35"/>
      <pageMargins left="0.7" right="0.7" top="0.75" bottom="0.75" header="0.3" footer="0.3"/>
      <pageSetup paperSize="9" orientation="portrait" r:id="rId2"/>
    </customSheetView>
    <customSheetView guid="{BE68C6EB-1B64-4B3E-8DDC-CA26F318E610}">
      <selection activeCell="C4" sqref="C4"/>
      <pageMargins left="0.7" right="0.7" top="0.75" bottom="0.75" header="0.3" footer="0.3"/>
      <pageSetup paperSize="9" orientation="portrait" r:id="rId3"/>
    </customSheetView>
    <customSheetView guid="{5AF40965-2356-4A48-B6FA-CB814CA4D7B2}">
      <selection activeCell="A35" sqref="A35:B35"/>
      <pageMargins left="0.7" right="0.7" top="0.75" bottom="0.75" header="0.3" footer="0.3"/>
      <pageSetup paperSize="9" orientation="portrait" r:id="rId4"/>
    </customSheetView>
    <customSheetView guid="{3FCB7B24-049F-4685-83CB-5231093E0117}" topLeftCell="A15">
      <selection activeCell="C36" sqref="C36"/>
      <pageMargins left="0.7" right="0.7" top="0.75" bottom="0.75" header="0.3" footer="0.3"/>
      <pageSetup paperSize="9" orientation="portrait" r:id="rId5"/>
    </customSheetView>
    <customSheetView guid="{F277ACEF-9FF8-431F-8537-DE60B790AA4F}">
      <selection activeCell="B6" sqref="B6"/>
      <pageMargins left="0.7" right="0.7" top="0.75" bottom="0.75" header="0.3" footer="0.3"/>
      <pageSetup paperSize="9" orientation="portrait" r:id="rId6"/>
    </customSheetView>
    <customSheetView guid="{08462586-B7E0-434D-B6F4-B2B21EAA5D46}">
      <selection activeCell="C39" sqref="C39"/>
      <pageMargins left="0.7" right="0.7" top="0.75" bottom="0.75" header="0.3" footer="0.3"/>
      <pageSetup paperSize="9" orientation="portrait" r:id="rId7"/>
    </customSheetView>
    <customSheetView guid="{59094C18-3CB5-482F-AA6A-9C313A318EBB}">
      <selection activeCell="H34" sqref="H34"/>
      <pageMargins left="0.7" right="0.7" top="0.75" bottom="0.75" header="0.3" footer="0.3"/>
      <pageSetup paperSize="9" orientation="portrait" r:id="rId8"/>
    </customSheetView>
    <customSheetView guid="{FD092655-EBEC-4730-9895-1567D9B70D5F}" topLeftCell="A16">
      <selection activeCell="O27" sqref="O26:O27"/>
      <pageMargins left="0.7" right="0.7" top="0.75" bottom="0.75" header="0.3" footer="0.3"/>
      <pageSetup paperSize="9" orientation="portrait" r:id="rId9"/>
    </customSheetView>
    <customSheetView guid="{7CA1DEE6-746E-4947-9BED-24AAED6E8B57}">
      <selection activeCell="B16" sqref="B16"/>
      <pageMargins left="0.7" right="0.7" top="0.75" bottom="0.75" header="0.3" footer="0.3"/>
      <pageSetup paperSize="9" orientation="portrait" r:id="rId10"/>
    </customSheetView>
    <customSheetView guid="{70E7FFDC-983F-46F7-B68F-0BE0A8C942E0}">
      <selection activeCell="B6" sqref="B6"/>
      <pageMargins left="0.7" right="0.7" top="0.75" bottom="0.75" header="0.3" footer="0.3"/>
      <pageSetup paperSize="9" orientation="portrait" r:id="rId11"/>
    </customSheetView>
    <customSheetView guid="{F536E858-E5B2-4B36-88FC-BE776803F921}" topLeftCell="A40">
      <selection activeCell="J4" sqref="J4"/>
      <pageMargins left="0.7" right="0.7" top="0.75" bottom="0.75" header="0.3" footer="0.3"/>
      <pageSetup paperSize="9" orientation="portrait" r:id="rId12"/>
    </customSheetView>
    <customSheetView guid="{0780CBEB-AF66-401E-9AFD-5F77700585BC}">
      <selection activeCell="B6" sqref="B6"/>
      <pageMargins left="0.7" right="0.7" top="0.75" bottom="0.75" header="0.3" footer="0.3"/>
      <pageSetup paperSize="9" orientation="portrait" r:id="rId13"/>
    </customSheetView>
    <customSheetView guid="{F0048D33-26BA-4893-8BCC-88CEF82FEBB6}">
      <selection activeCell="H4" sqref="H4:J26"/>
      <pageMargins left="0.7" right="0.7" top="0.75" bottom="0.75" header="0.3" footer="0.3"/>
      <pageSetup paperSize="9" orientation="portrait" r:id="rId14"/>
    </customSheetView>
    <customSheetView guid="{8A1326BD-F0AB-414F-9F91-C2BB94CC9C17}" topLeftCell="A28">
      <selection activeCell="B38" sqref="B38:D60"/>
      <pageMargins left="0.7" right="0.7" top="0.75" bottom="0.75" header="0.3" footer="0.3"/>
      <pageSetup paperSize="9" orientation="portrait" r:id="rId15"/>
    </customSheetView>
    <customSheetView guid="{FB7DEBE1-1047-4BE4-82FD-4BCA0CA8DD58}" topLeftCell="A10">
      <selection activeCell="B29" sqref="B29:D32"/>
      <pageMargins left="0.7" right="0.7" top="0.75" bottom="0.75" header="0.3" footer="0.3"/>
      <pageSetup paperSize="9" orientation="portrait" r:id="rId16"/>
    </customSheetView>
    <customSheetView guid="{B3153F5C-CAD5-4C41-96F3-3BC56052414C}" topLeftCell="A19">
      <selection activeCell="G63" sqref="G63"/>
      <pageMargins left="0.7" right="0.7" top="0.75" bottom="0.75" header="0.3" footer="0.3"/>
      <pageSetup paperSize="9" orientation="portrait" r:id="rId17"/>
    </customSheetView>
    <customSheetView guid="{A7B3A108-9CF6-4687-9321-110D304B17B9}" topLeftCell="A16">
      <selection activeCell="O27" sqref="O26:O27"/>
      <pageMargins left="0.7" right="0.7" top="0.75" bottom="0.75" header="0.3" footer="0.3"/>
      <pageSetup paperSize="9" orientation="portrait" r:id="rId18"/>
    </customSheetView>
    <customSheetView guid="{D2C72E70-F766-4D56-9E10-3C91A63BB7F3}">
      <selection activeCell="H34" sqref="H34"/>
      <pageMargins left="0.7" right="0.7" top="0.75" bottom="0.75" header="0.3" footer="0.3"/>
      <pageSetup paperSize="9" orientation="portrait" r:id="rId19"/>
    </customSheetView>
    <customSheetView guid="{7CCD1884-1631-4809-8751-AE0939C32419}">
      <selection activeCell="C3" sqref="C3"/>
      <pageMargins left="0.7" right="0.7" top="0.75" bottom="0.75" header="0.3" footer="0.3"/>
      <pageSetup paperSize="9" orientation="portrait" r:id="rId20"/>
    </customSheetView>
    <customSheetView guid="{3AD1D9CC-D162-4119-AFCC-0AF9105FB248}">
      <selection activeCell="C7" sqref="C7"/>
      <pageMargins left="0.7" right="0.7" top="0.75" bottom="0.75" header="0.3" footer="0.3"/>
      <pageSetup paperSize="9" orientation="portrait" r:id="rId21"/>
    </customSheetView>
    <customSheetView guid="{931AA63B-6827-4BF4-8E25-ED232A88A09C}" topLeftCell="A16">
      <selection activeCell="O27" sqref="O26:O27"/>
      <pageMargins left="0.7" right="0.7" top="0.75" bottom="0.75" header="0.3" footer="0.3"/>
      <pageSetup paperSize="9" orientation="portrait" r:id="rId22"/>
    </customSheetView>
    <customSheetView guid="{CA1DE4BE-C006-4405-B064-304EE6CCACF1}">
      <selection activeCell="C39" sqref="C39"/>
      <pageMargins left="0.7" right="0.7" top="0.75" bottom="0.75" header="0.3" footer="0.3"/>
      <pageSetup paperSize="9" orientation="portrait" r:id="rId23"/>
    </customSheetView>
    <customSheetView guid="{D3393B8E-C3CB-4E3A-976E-E4CD065299F0}">
      <selection activeCell="H38" sqref="H38"/>
      <pageMargins left="0.7" right="0.7" top="0.75" bottom="0.75" header="0.3" footer="0.3"/>
      <pageSetup paperSize="9" orientation="portrait" r:id="rId24"/>
    </customSheetView>
    <customSheetView guid="{21329C76-F86B-400D-B8F5-F75B383E5B14}">
      <selection activeCell="C39" sqref="C39"/>
      <pageMargins left="0.7" right="0.7" top="0.75" bottom="0.75" header="0.3" footer="0.3"/>
      <pageSetup paperSize="9" orientation="portrait" r:id="rId25"/>
    </customSheetView>
    <customSheetView guid="{CFC92B1C-D4F2-414F-8F12-92F529035B08}">
      <selection activeCell="B3" sqref="B3"/>
      <pageMargins left="0.7" right="0.7" top="0.75" bottom="0.75" header="0.3" footer="0.3"/>
      <pageSetup paperSize="9" orientation="portrait" r:id="rId26"/>
    </customSheetView>
    <customSheetView guid="{697182B0-1BEF-4A85-93A0-596802852AF2}">
      <selection activeCell="A35" sqref="A35:B35"/>
      <pageMargins left="0.7" right="0.7" top="0.75" bottom="0.75" header="0.3" footer="0.3"/>
      <pageSetup paperSize="9" orientation="portrait" r:id="rId27"/>
    </customSheetView>
    <customSheetView guid="{D37F8A47-E42F-4741-BE8D-5D961F7BB394}">
      <selection activeCell="C4" sqref="C4"/>
      <pageMargins left="0.7" right="0.7" top="0.75" bottom="0.75" header="0.3" footer="0.3"/>
      <pageSetup paperSize="9" orientation="portrait" r:id="rId28"/>
    </customSheetView>
    <customSheetView guid="{C83D4249-7B44-432A-B7FB-A6ACA6880240}">
      <selection activeCell="C4" sqref="C4"/>
      <pageMargins left="0.7" right="0.7" top="0.75" bottom="0.75" header="0.3" footer="0.3"/>
      <pageSetup paperSize="9" orientation="portrait" r:id="rId29"/>
    </customSheetView>
    <customSheetView guid="{51337751-BEAF-43F3-8CC9-400B99E751E8}" topLeftCell="A4">
      <selection activeCell="A42" sqref="A4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J69"/>
  <sheetViews>
    <sheetView showGridLines="0" workbookViewId="0">
      <selection activeCell="D1" sqref="D1"/>
    </sheetView>
  </sheetViews>
  <sheetFormatPr defaultColWidth="9.140625" defaultRowHeight="12"/>
  <cols>
    <col min="1" max="1" width="5.85546875" style="2" customWidth="1"/>
    <col min="2" max="2" width="5.140625" style="2" customWidth="1"/>
    <col min="3" max="3" width="60.5703125" style="2" customWidth="1"/>
    <col min="4" max="4" width="14.85546875" style="2" customWidth="1"/>
    <col min="5" max="5" width="14.85546875" style="148" customWidth="1"/>
    <col min="6" max="6" width="12.140625" style="2" bestFit="1" customWidth="1"/>
    <col min="7" max="8" width="10" style="2" bestFit="1" customWidth="1"/>
    <col min="9" max="9" width="9.140625" style="2"/>
    <col min="10" max="10" width="21.5703125" style="2" bestFit="1" customWidth="1"/>
    <col min="11" max="11" width="18.5703125" style="2" customWidth="1"/>
    <col min="12" max="16384" width="9.140625" style="2"/>
  </cols>
  <sheetData>
    <row r="1" spans="1:5" ht="12.75">
      <c r="A1" s="457" t="str">
        <f>HYPERLINK("#INDEX!A2","към началната страница")</f>
        <v>към началната страница</v>
      </c>
      <c r="B1" s="724"/>
      <c r="C1" s="724"/>
      <c r="D1" s="148"/>
      <c r="E1" s="2"/>
    </row>
    <row r="2" spans="1:5" ht="12.75">
      <c r="A2"/>
      <c r="D2" s="148"/>
      <c r="E2" s="2"/>
    </row>
    <row r="3" spans="1:5" ht="12.75">
      <c r="A3"/>
      <c r="D3" s="148"/>
      <c r="E3" s="2"/>
    </row>
    <row r="4" spans="1:5" ht="12.75">
      <c r="A4"/>
      <c r="D4" s="148"/>
      <c r="E4" s="2"/>
    </row>
    <row r="5" spans="1:5" ht="12.75">
      <c r="A5"/>
      <c r="D5" s="148"/>
      <c r="E5" s="2"/>
    </row>
    <row r="6" spans="1:5" ht="12.75">
      <c r="A6"/>
      <c r="D6" s="148"/>
      <c r="E6" s="2"/>
    </row>
    <row r="7" spans="1:5" ht="12.75">
      <c r="A7"/>
      <c r="D7" s="148"/>
      <c r="E7" s="2"/>
    </row>
    <row r="8" spans="1:5" ht="12.75">
      <c r="A8"/>
      <c r="D8" s="148"/>
      <c r="E8" s="2"/>
    </row>
    <row r="9" spans="1:5">
      <c r="B9" s="360" t="s">
        <v>1621</v>
      </c>
      <c r="C9" s="361"/>
      <c r="D9" s="361"/>
      <c r="E9" s="438"/>
    </row>
    <row r="11" spans="1:5">
      <c r="E11" s="54" t="s">
        <v>131</v>
      </c>
    </row>
    <row r="12" spans="1:5" s="11" customFormat="1" ht="36">
      <c r="B12" s="505"/>
      <c r="C12" s="505"/>
      <c r="D12" s="478" t="s">
        <v>893</v>
      </c>
      <c r="E12" s="478" t="s">
        <v>894</v>
      </c>
    </row>
    <row r="13" spans="1:5">
      <c r="B13" s="38"/>
      <c r="C13" s="38"/>
      <c r="D13" s="413" t="s">
        <v>0</v>
      </c>
      <c r="E13" s="413" t="s">
        <v>1</v>
      </c>
    </row>
    <row r="14" spans="1:5" s="11" customFormat="1">
      <c r="B14" s="251" t="s">
        <v>218</v>
      </c>
      <c r="C14" s="252" t="s">
        <v>887</v>
      </c>
      <c r="D14" s="140">
        <v>536858</v>
      </c>
      <c r="E14" s="298"/>
    </row>
    <row r="15" spans="1:5" s="25" customFormat="1">
      <c r="B15" s="249" t="s">
        <v>219</v>
      </c>
      <c r="C15" s="250" t="s">
        <v>888</v>
      </c>
      <c r="D15" s="140">
        <v>285520</v>
      </c>
      <c r="E15" s="298"/>
    </row>
    <row r="16" spans="1:5">
      <c r="B16" s="249" t="s">
        <v>220</v>
      </c>
      <c r="C16" s="250" t="s">
        <v>889</v>
      </c>
      <c r="D16" s="140">
        <v>-282909</v>
      </c>
      <c r="E16" s="298"/>
    </row>
    <row r="17" spans="2:10">
      <c r="B17" s="249" t="s">
        <v>466</v>
      </c>
      <c r="C17" s="299" t="s">
        <v>895</v>
      </c>
      <c r="D17" s="140">
        <v>-52744</v>
      </c>
      <c r="E17" s="298"/>
    </row>
    <row r="18" spans="2:10">
      <c r="B18" s="249" t="s">
        <v>837</v>
      </c>
      <c r="C18" s="299" t="s">
        <v>896</v>
      </c>
      <c r="D18" s="140">
        <v>-132613</v>
      </c>
      <c r="E18" s="298"/>
    </row>
    <row r="19" spans="2:10">
      <c r="B19" s="249" t="s">
        <v>467</v>
      </c>
      <c r="C19" s="299" t="s">
        <v>897</v>
      </c>
      <c r="D19" s="140">
        <v>-11553</v>
      </c>
      <c r="E19" s="140">
        <v>26834</v>
      </c>
    </row>
    <row r="20" spans="2:10">
      <c r="B20" s="249" t="s">
        <v>486</v>
      </c>
      <c r="C20" s="299" t="s">
        <v>898</v>
      </c>
      <c r="D20" s="140">
        <v>-24</v>
      </c>
      <c r="E20" s="140">
        <v>24</v>
      </c>
    </row>
    <row r="21" spans="2:10">
      <c r="B21" s="249" t="s">
        <v>487</v>
      </c>
      <c r="C21" s="299" t="s">
        <v>899</v>
      </c>
      <c r="D21" s="140">
        <v>-2391</v>
      </c>
      <c r="E21" s="140">
        <v>0</v>
      </c>
    </row>
    <row r="22" spans="2:10">
      <c r="B22" s="249" t="s">
        <v>468</v>
      </c>
      <c r="C22" s="299" t="s">
        <v>900</v>
      </c>
      <c r="D22" s="140">
        <v>0</v>
      </c>
      <c r="E22" s="140">
        <v>0</v>
      </c>
    </row>
    <row r="23" spans="2:10" s="11" customFormat="1">
      <c r="B23" s="249" t="s">
        <v>488</v>
      </c>
      <c r="C23" s="299" t="s">
        <v>890</v>
      </c>
      <c r="D23" s="140">
        <v>-73294</v>
      </c>
      <c r="E23" s="298"/>
    </row>
    <row r="24" spans="2:10">
      <c r="B24" s="249" t="s">
        <v>489</v>
      </c>
      <c r="C24" s="299" t="s">
        <v>891</v>
      </c>
      <c r="D24" s="140">
        <v>-10290</v>
      </c>
      <c r="E24" s="298"/>
    </row>
    <row r="25" spans="2:10">
      <c r="B25" s="300" t="s">
        <v>469</v>
      </c>
      <c r="C25" s="301" t="s">
        <v>901</v>
      </c>
      <c r="D25" s="140">
        <v>0</v>
      </c>
      <c r="E25" s="298"/>
    </row>
    <row r="26" spans="2:10">
      <c r="B26" s="251" t="s">
        <v>470</v>
      </c>
      <c r="C26" s="252" t="s">
        <v>892</v>
      </c>
      <c r="D26" s="140">
        <v>539469</v>
      </c>
      <c r="E26" s="298"/>
    </row>
    <row r="28" spans="2:10" ht="12.75">
      <c r="C28"/>
      <c r="D28"/>
      <c r="E28"/>
      <c r="F28"/>
      <c r="G28"/>
      <c r="H28"/>
      <c r="I28"/>
      <c r="J28"/>
    </row>
    <row r="29" spans="2:10" ht="12.75">
      <c r="C29"/>
      <c r="D29"/>
      <c r="E29"/>
      <c r="F29"/>
      <c r="G29"/>
      <c r="H29"/>
      <c r="I29"/>
      <c r="J29"/>
    </row>
    <row r="30" spans="2:10" ht="12.75">
      <c r="C30"/>
      <c r="D30"/>
      <c r="E30"/>
      <c r="F30"/>
      <c r="G30"/>
      <c r="H30"/>
      <c r="I30"/>
      <c r="J30"/>
    </row>
    <row r="31" spans="2:10" ht="12.75">
      <c r="C31"/>
      <c r="D31"/>
      <c r="E31"/>
      <c r="F31"/>
      <c r="G31"/>
      <c r="H31"/>
      <c r="I31"/>
      <c r="J31"/>
    </row>
    <row r="32" spans="2:10" ht="12.75">
      <c r="C32"/>
      <c r="D32"/>
      <c r="E32"/>
      <c r="F32"/>
      <c r="G32"/>
      <c r="H32"/>
      <c r="I32"/>
      <c r="J32"/>
    </row>
    <row r="33" spans="3:10" ht="12.75">
      <c r="C33"/>
      <c r="D33"/>
      <c r="E33"/>
      <c r="F33"/>
      <c r="G33"/>
      <c r="H33"/>
      <c r="I33"/>
      <c r="J33"/>
    </row>
    <row r="34" spans="3:10" ht="12.75">
      <c r="C34"/>
      <c r="D34"/>
      <c r="E34"/>
      <c r="F34"/>
      <c r="G34"/>
      <c r="H34"/>
      <c r="I34"/>
      <c r="J34"/>
    </row>
    <row r="35" spans="3:10" ht="12.75">
      <c r="C35"/>
      <c r="D35"/>
      <c r="E35"/>
      <c r="F35"/>
      <c r="G35"/>
      <c r="H35"/>
      <c r="I35"/>
      <c r="J35"/>
    </row>
    <row r="36" spans="3:10" ht="12.75">
      <c r="C36"/>
      <c r="D36"/>
      <c r="E36"/>
      <c r="F36"/>
      <c r="G36"/>
      <c r="H36"/>
      <c r="I36"/>
      <c r="J36"/>
    </row>
    <row r="37" spans="3:10" ht="12.75">
      <c r="C37"/>
      <c r="D37"/>
      <c r="E37"/>
      <c r="F37"/>
      <c r="G37"/>
      <c r="H37"/>
      <c r="I37"/>
      <c r="J37"/>
    </row>
    <row r="38" spans="3:10" ht="12.75">
      <c r="C38"/>
      <c r="D38"/>
      <c r="E38"/>
      <c r="F38"/>
      <c r="G38"/>
      <c r="H38"/>
      <c r="I38"/>
      <c r="J38"/>
    </row>
    <row r="39" spans="3:10" ht="12.75">
      <c r="C39"/>
      <c r="D39"/>
      <c r="E39"/>
      <c r="F39"/>
      <c r="G39"/>
      <c r="H39"/>
      <c r="I39"/>
      <c r="J39"/>
    </row>
    <row r="40" spans="3:10" ht="12.75">
      <c r="C40"/>
      <c r="D40"/>
      <c r="E40"/>
      <c r="F40"/>
      <c r="G40"/>
      <c r="H40"/>
      <c r="I40"/>
      <c r="J40"/>
    </row>
    <row r="41" spans="3:10" ht="12.75">
      <c r="C41"/>
      <c r="D41"/>
      <c r="E41"/>
      <c r="F41"/>
      <c r="G41"/>
      <c r="H41"/>
      <c r="I41"/>
      <c r="J41"/>
    </row>
    <row r="42" spans="3:10" ht="12.75">
      <c r="C42"/>
      <c r="D42"/>
      <c r="E42"/>
      <c r="F42"/>
      <c r="G42"/>
      <c r="H42"/>
      <c r="I42"/>
      <c r="J42"/>
    </row>
    <row r="43" spans="3:10" ht="12.75">
      <c r="C43"/>
      <c r="D43"/>
      <c r="E43"/>
      <c r="F43"/>
      <c r="G43"/>
      <c r="H43"/>
      <c r="I43"/>
      <c r="J43"/>
    </row>
    <row r="44" spans="3:10" ht="12.75">
      <c r="C44"/>
      <c r="D44"/>
      <c r="E44"/>
      <c r="F44"/>
      <c r="G44"/>
      <c r="H44"/>
      <c r="I44"/>
      <c r="J44"/>
    </row>
    <row r="45" spans="3:10" ht="12.75">
      <c r="C45"/>
      <c r="D45"/>
      <c r="E45"/>
      <c r="F45"/>
      <c r="G45"/>
      <c r="H45"/>
      <c r="I45"/>
      <c r="J45"/>
    </row>
    <row r="46" spans="3:10" ht="12.75">
      <c r="C46"/>
      <c r="D46"/>
      <c r="E46"/>
      <c r="F46"/>
      <c r="G46"/>
      <c r="H46"/>
      <c r="I46"/>
      <c r="J46"/>
    </row>
    <row r="47" spans="3:10" ht="12.75">
      <c r="C47"/>
      <c r="D47"/>
      <c r="E47"/>
      <c r="F47"/>
      <c r="G47"/>
      <c r="H47"/>
      <c r="I47"/>
      <c r="J47"/>
    </row>
    <row r="48" spans="3:10" ht="12.75">
      <c r="C48"/>
      <c r="D48"/>
      <c r="E48"/>
      <c r="F48"/>
      <c r="G48"/>
      <c r="H48"/>
      <c r="I48"/>
      <c r="J48"/>
    </row>
    <row r="49" spans="3:10" ht="12.75">
      <c r="C49"/>
      <c r="D49"/>
      <c r="E49"/>
      <c r="F49"/>
      <c r="G49"/>
      <c r="H49"/>
      <c r="I49"/>
      <c r="J49"/>
    </row>
    <row r="50" spans="3:10" ht="12.75">
      <c r="C50"/>
      <c r="D50"/>
      <c r="E50"/>
      <c r="F50"/>
      <c r="G50"/>
      <c r="H50"/>
      <c r="I50"/>
      <c r="J50"/>
    </row>
    <row r="51" spans="3:10" ht="12.75">
      <c r="C51"/>
      <c r="D51"/>
      <c r="E51"/>
      <c r="F51"/>
      <c r="G51"/>
      <c r="H51"/>
      <c r="I51"/>
      <c r="J51"/>
    </row>
    <row r="52" spans="3:10" ht="12.75">
      <c r="C52"/>
      <c r="D52"/>
      <c r="E52"/>
      <c r="F52"/>
      <c r="G52"/>
      <c r="H52"/>
      <c r="I52"/>
      <c r="J52"/>
    </row>
    <row r="53" spans="3:10" ht="12.75">
      <c r="C53"/>
      <c r="D53"/>
      <c r="E53"/>
      <c r="F53"/>
      <c r="G53"/>
      <c r="H53"/>
      <c r="I53"/>
      <c r="J53"/>
    </row>
    <row r="54" spans="3:10" ht="12.75">
      <c r="C54"/>
      <c r="D54"/>
      <c r="E54"/>
      <c r="F54"/>
      <c r="G54"/>
      <c r="H54"/>
      <c r="I54"/>
      <c r="J54"/>
    </row>
    <row r="55" spans="3:10" ht="12.75">
      <c r="C55"/>
      <c r="D55"/>
      <c r="E55"/>
      <c r="F55"/>
      <c r="G55"/>
      <c r="H55"/>
      <c r="I55"/>
      <c r="J55"/>
    </row>
    <row r="56" spans="3:10" ht="12.75">
      <c r="C56"/>
      <c r="D56"/>
      <c r="E56"/>
      <c r="F56"/>
      <c r="G56"/>
      <c r="H56"/>
      <c r="I56"/>
      <c r="J56"/>
    </row>
    <row r="57" spans="3:10" ht="12.75">
      <c r="C57"/>
      <c r="D57"/>
      <c r="E57"/>
      <c r="F57"/>
      <c r="G57"/>
      <c r="H57"/>
      <c r="I57"/>
      <c r="J57"/>
    </row>
    <row r="58" spans="3:10" ht="12.75">
      <c r="C58"/>
      <c r="D58"/>
      <c r="E58"/>
      <c r="F58"/>
      <c r="G58"/>
      <c r="H58"/>
      <c r="I58"/>
      <c r="J58"/>
    </row>
    <row r="59" spans="3:10" ht="12.75">
      <c r="C59"/>
      <c r="D59"/>
      <c r="E59"/>
      <c r="F59"/>
      <c r="G59"/>
      <c r="H59"/>
      <c r="I59"/>
      <c r="J59"/>
    </row>
    <row r="60" spans="3:10" ht="12.75">
      <c r="C60"/>
      <c r="D60"/>
      <c r="E60"/>
      <c r="F60"/>
      <c r="G60"/>
      <c r="H60"/>
      <c r="I60"/>
      <c r="J60"/>
    </row>
    <row r="61" spans="3:10" ht="12.75">
      <c r="C61"/>
      <c r="D61"/>
      <c r="E61"/>
      <c r="F61"/>
      <c r="G61"/>
      <c r="H61"/>
      <c r="I61"/>
      <c r="J61"/>
    </row>
    <row r="62" spans="3:10" ht="12.75">
      <c r="C62"/>
      <c r="D62"/>
      <c r="E62"/>
      <c r="F62"/>
      <c r="G62"/>
      <c r="H62"/>
      <c r="I62"/>
      <c r="J62"/>
    </row>
    <row r="63" spans="3:10" ht="12.75">
      <c r="C63"/>
      <c r="D63"/>
      <c r="E63"/>
      <c r="F63"/>
      <c r="G63"/>
      <c r="H63"/>
      <c r="I63"/>
      <c r="J63"/>
    </row>
    <row r="64" spans="3:10" ht="12.75">
      <c r="C64"/>
      <c r="D64"/>
      <c r="E64"/>
      <c r="F64"/>
      <c r="G64"/>
      <c r="H64"/>
      <c r="I64"/>
      <c r="J64"/>
    </row>
    <row r="65" spans="3:10" ht="12.75">
      <c r="C65"/>
      <c r="D65"/>
      <c r="E65"/>
      <c r="F65"/>
      <c r="G65"/>
      <c r="H65"/>
      <c r="I65"/>
      <c r="J65"/>
    </row>
    <row r="66" spans="3:10" ht="12.75">
      <c r="C66"/>
      <c r="D66"/>
      <c r="E66"/>
      <c r="F66"/>
      <c r="G66"/>
      <c r="H66"/>
      <c r="I66"/>
      <c r="J66"/>
    </row>
    <row r="67" spans="3:10" ht="12.75">
      <c r="C67"/>
      <c r="D67"/>
      <c r="E67"/>
      <c r="F67"/>
      <c r="G67"/>
      <c r="H67"/>
      <c r="I67"/>
      <c r="J67"/>
    </row>
    <row r="68" spans="3:10" ht="12.75">
      <c r="C68"/>
      <c r="D68"/>
      <c r="E68"/>
      <c r="F68"/>
      <c r="G68"/>
      <c r="H68"/>
      <c r="I68"/>
      <c r="J68"/>
    </row>
    <row r="69" spans="3:10" ht="12.75">
      <c r="C69"/>
      <c r="D69"/>
      <c r="E69"/>
      <c r="F69"/>
      <c r="G69"/>
      <c r="H69"/>
      <c r="I69"/>
      <c r="J69"/>
    </row>
  </sheetData>
  <customSheetViews>
    <customSheetView guid="{5DDDA852-2807-4645-BC75-EBD4EF3323A7}" topLeftCell="A10">
      <selection activeCell="D17" sqref="D17"/>
      <pageMargins left="0.7" right="0.7" top="0.75" bottom="0.75" header="0.3" footer="0.3"/>
      <pageSetup paperSize="9" orientation="portrait" r:id="rId1"/>
    </customSheetView>
    <customSheetView guid="{DB462ED3-28DC-47D7-98F7-CED01F66E2C7}" topLeftCell="A16">
      <selection activeCell="D22" sqref="D22"/>
      <pageMargins left="0.7" right="0.7" top="0.75" bottom="0.75" header="0.3" footer="0.3"/>
      <pageSetup paperSize="9" orientation="portrait" r:id="rId2"/>
    </customSheetView>
    <customSheetView guid="{BE68C6EB-1B64-4B3E-8DDC-CA26F318E610}" topLeftCell="A19">
      <selection activeCell="D4" sqref="D4"/>
      <pageMargins left="0.7" right="0.7" top="0.75" bottom="0.75" header="0.3" footer="0.3"/>
      <pageSetup paperSize="9" orientation="portrait" r:id="rId3"/>
    </customSheetView>
    <customSheetView guid="{5AF40965-2356-4A48-B6FA-CB814CA4D7B2}">
      <selection activeCell="D22" sqref="D22"/>
      <pageMargins left="0.7" right="0.7" top="0.75" bottom="0.75" header="0.3" footer="0.3"/>
      <pageSetup paperSize="9" orientation="portrait" r:id="rId4"/>
    </customSheetView>
    <customSheetView guid="{3FCB7B24-049F-4685-83CB-5231093E0117}" topLeftCell="A6">
      <selection activeCell="D4" sqref="D4"/>
      <pageMargins left="0.7" right="0.7" top="0.75" bottom="0.75" header="0.3" footer="0.3"/>
      <pageSetup paperSize="9" orientation="portrait" r:id="rId5"/>
    </customSheetView>
    <customSheetView guid="{F277ACEF-9FF8-431F-8537-DE60B790AA4F}" topLeftCell="A22">
      <selection activeCell="H25" sqref="H25"/>
      <pageMargins left="0.7" right="0.7" top="0.75" bottom="0.75" header="0.3" footer="0.3"/>
      <pageSetup paperSize="9" orientation="portrait" r:id="rId6"/>
    </customSheetView>
    <customSheetView guid="{08462586-B7E0-434D-B6F4-B2B21EAA5D46}" topLeftCell="A16">
      <selection activeCell="D22" sqref="D22"/>
      <pageMargins left="0.7" right="0.7" top="0.75" bottom="0.75" header="0.3" footer="0.3"/>
      <pageSetup paperSize="9" orientation="portrait" r:id="rId7"/>
    </customSheetView>
    <customSheetView guid="{59094C18-3CB5-482F-AA6A-9C313A318EBB}" topLeftCell="A16">
      <selection activeCell="D22" sqref="D22"/>
      <pageMargins left="0.7" right="0.7" top="0.75" bottom="0.75" header="0.3" footer="0.3"/>
      <pageSetup paperSize="9" orientation="portrait" r:id="rId8"/>
    </customSheetView>
    <customSheetView guid="{FD092655-EBEC-4730-9895-1567D9B70D5F}" topLeftCell="A9">
      <selection activeCell="C17" sqref="C17"/>
      <pageMargins left="0.7" right="0.7" top="0.75" bottom="0.75" header="0.3" footer="0.3"/>
    </customSheetView>
    <customSheetView guid="{7CA1DEE6-746E-4947-9BED-24AAED6E8B57}" topLeftCell="A13">
      <selection activeCell="E32" sqref="E32"/>
      <pageMargins left="0.7" right="0.7" top="0.75" bottom="0.75" header="0.3" footer="0.3"/>
      <pageSetup paperSize="9" orientation="portrait" r:id="rId9"/>
    </customSheetView>
    <customSheetView guid="{70E7FFDC-983F-46F7-B68F-0BE0A8C942E0}" topLeftCell="A28">
      <selection activeCell="A33" sqref="A33"/>
      <pageMargins left="0.7" right="0.7" top="0.75" bottom="0.75" header="0.3" footer="0.3"/>
      <pageSetup paperSize="9" orientation="portrait" r:id="rId10"/>
    </customSheetView>
    <customSheetView guid="{F536E858-E5B2-4B36-88FC-BE776803F921}">
      <selection activeCell="C25" sqref="C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11"/>
    </customSheetView>
    <customSheetView guid="{F0048D33-26BA-4893-8BCC-88CEF82FEBB6}">
      <selection activeCell="H25" sqref="H25"/>
      <pageMargins left="0.7" right="0.7" top="0.75" bottom="0.75" header="0.3" footer="0.3"/>
    </customSheetView>
    <customSheetView guid="{8A1326BD-F0AB-414F-9F91-C2BB94CC9C17}">
      <selection activeCell="C19" sqref="C19"/>
      <pageMargins left="0.7" right="0.7" top="0.75" bottom="0.75" header="0.3" footer="0.3"/>
    </customSheetView>
    <customSheetView guid="{FB7DEBE1-1047-4BE4-82FD-4BCA0CA8DD58}">
      <selection activeCell="F33" sqref="F33"/>
      <pageMargins left="0.7" right="0.7" top="0.75" bottom="0.75" header="0.3" footer="0.3"/>
    </customSheetView>
    <customSheetView guid="{B3153F5C-CAD5-4C41-96F3-3BC56052414C}" topLeftCell="A24">
      <selection activeCell="A32" sqref="A32:C44"/>
      <pageMargins left="0.7" right="0.7" top="0.75" bottom="0.75" header="0.3" footer="0.3"/>
    </customSheetView>
    <customSheetView guid="{A7B3A108-9CF6-4687-9321-110D304B17B9}" scale="110" topLeftCell="A10">
      <selection activeCell="F28" sqref="F28"/>
      <pageMargins left="0.7" right="0.7" top="0.75" bottom="0.75" header="0.3" footer="0.3"/>
      <pageSetup paperSize="9" orientation="portrait" r:id="rId12"/>
    </customSheetView>
    <customSheetView guid="{D2C72E70-F766-4D56-9E10-3C91A63BB7F3}" topLeftCell="A16">
      <selection activeCell="B36" sqref="B36"/>
      <pageMargins left="0.7" right="0.7" top="0.75" bottom="0.75" header="0.3" footer="0.3"/>
      <pageSetup paperSize="9" orientation="portrait" r:id="rId13"/>
    </customSheetView>
    <customSheetView guid="{7CCD1884-1631-4809-8751-AE0939C32419}">
      <selection activeCell="D17" sqref="D17"/>
      <pageMargins left="0.7" right="0.7" top="0.75" bottom="0.75" header="0.3" footer="0.3"/>
      <pageSetup paperSize="9" orientation="portrait" r:id="rId14"/>
    </customSheetView>
    <customSheetView guid="{3AD1D9CC-D162-4119-AFCC-0AF9105FB248}">
      <selection activeCell="C4" sqref="C4:D8"/>
      <pageMargins left="0.7" right="0.7" top="0.75" bottom="0.75" header="0.3" footer="0.3"/>
      <pageSetup paperSize="9" orientation="portrait" r:id="rId15"/>
    </customSheetView>
    <customSheetView guid="{931AA63B-6827-4BF4-8E25-ED232A88A09C}" topLeftCell="A9">
      <selection activeCell="C40" sqref="C40"/>
      <pageMargins left="0.7" right="0.7" top="0.75" bottom="0.75" header="0.3" footer="0.3"/>
    </customSheetView>
    <customSheetView guid="{CA1DE4BE-C006-4405-B064-304EE6CCACF1}" topLeftCell="A16">
      <selection activeCell="D22" sqref="D22"/>
      <pageMargins left="0.7" right="0.7" top="0.75" bottom="0.75" header="0.3" footer="0.3"/>
      <pageSetup paperSize="9" orientation="portrait" r:id="rId16"/>
    </customSheetView>
    <customSheetView guid="{D3393B8E-C3CB-4E3A-976E-E4CD065299F0}">
      <selection activeCell="G14" sqref="G14:I27"/>
      <pageMargins left="0.7" right="0.7" top="0.75" bottom="0.75" header="0.3" footer="0.3"/>
      <pageSetup paperSize="9" orientation="portrait" r:id="rId17"/>
    </customSheetView>
    <customSheetView guid="{21329C76-F86B-400D-B8F5-F75B383E5B14}" topLeftCell="A16">
      <selection activeCell="D22" sqref="D22"/>
      <pageMargins left="0.7" right="0.7" top="0.75" bottom="0.75" header="0.3" footer="0.3"/>
      <pageSetup paperSize="9" orientation="portrait" r:id="rId18"/>
    </customSheetView>
    <customSheetView guid="{CFC92B1C-D4F2-414F-8F12-92F529035B08}" topLeftCell="A37">
      <selection activeCell="D23" sqref="D23"/>
      <pageMargins left="0.7" right="0.7" top="0.75" bottom="0.75" header="0.3" footer="0.3"/>
      <pageSetup paperSize="9" orientation="portrait" r:id="rId19"/>
    </customSheetView>
    <customSheetView guid="{697182B0-1BEF-4A85-93A0-596802852AF2}">
      <selection activeCell="D22" sqref="D22"/>
      <pageMargins left="0.7" right="0.7" top="0.75" bottom="0.75" header="0.3" footer="0.3"/>
      <pageSetup paperSize="9" orientation="portrait" r:id="rId20"/>
    </customSheetView>
    <customSheetView guid="{D37F8A47-E42F-4741-BE8D-5D961F7BB394}" topLeftCell="A19">
      <selection activeCell="D4" sqref="D4"/>
      <pageMargins left="0.7" right="0.7" top="0.75" bottom="0.75" header="0.3" footer="0.3"/>
      <pageSetup paperSize="9" orientation="portrait" r:id="rId21"/>
    </customSheetView>
    <customSheetView guid="{C83D4249-7B44-432A-B7FB-A6ACA6880240}" topLeftCell="A19">
      <selection activeCell="D4" sqref="D4"/>
      <pageMargins left="0.7" right="0.7" top="0.75" bottom="0.75" header="0.3" footer="0.3"/>
      <pageSetup paperSize="9" orientation="portrait" r:id="rId22"/>
    </customSheetView>
    <customSheetView guid="{51337751-BEAF-43F3-8CC9-400B99E751E8}" topLeftCell="A16">
      <selection activeCell="M47" sqref="M47"/>
      <pageMargins left="0.7" right="0.7" top="0.75" bottom="0.75" header="0.3" footer="0.3"/>
      <pageSetup paperSize="9" orientation="portrait" r:id="rId23"/>
    </customSheetView>
    <customSheetView guid="{EB80C77D-AF78-41A9-A5FE-A7459DA92422}" topLeftCell="A10">
      <selection activeCell="N55" sqref="N55"/>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T31"/>
  <sheetViews>
    <sheetView showGridLines="0" workbookViewId="0">
      <selection activeCell="I3" sqref="I3"/>
    </sheetView>
  </sheetViews>
  <sheetFormatPr defaultColWidth="9.140625" defaultRowHeight="12"/>
  <cols>
    <col min="1" max="1" width="5.85546875" style="2" customWidth="1"/>
    <col min="2" max="2" width="4.42578125" style="2" customWidth="1"/>
    <col min="3" max="3" width="44" style="2" customWidth="1"/>
    <col min="4" max="4" width="9.5703125" style="2" bestFit="1" customWidth="1"/>
    <col min="5" max="6" width="8.85546875" style="2" customWidth="1"/>
    <col min="7" max="8" width="9.85546875" style="2" customWidth="1"/>
    <col min="9" max="9" width="10" style="2" customWidth="1"/>
    <col min="10" max="10" width="10.85546875" style="2" customWidth="1"/>
    <col min="11" max="11" width="8" style="2" customWidth="1"/>
    <col min="12" max="12" width="9.42578125" style="2" customWidth="1"/>
    <col min="13" max="13" width="10.5703125" style="2" customWidth="1"/>
    <col min="14" max="16" width="7" style="2" customWidth="1"/>
    <col min="17" max="18" width="7.140625" style="2" customWidth="1"/>
    <col min="19" max="19" width="10.42578125" style="2" customWidth="1"/>
    <col min="20" max="20" width="10.85546875" style="2" customWidth="1"/>
    <col min="21" max="16384" width="9.140625" style="2"/>
  </cols>
  <sheetData>
    <row r="1" spans="1:20" ht="12.75">
      <c r="A1" s="457" t="str">
        <f>HYPERLINK("#INDEX!A2","към началната страница")</f>
        <v>към началната страница</v>
      </c>
      <c r="B1" s="724"/>
      <c r="C1" s="724"/>
    </row>
    <row r="2" spans="1:20" ht="12.75">
      <c r="A2"/>
    </row>
    <row r="3" spans="1:20" ht="12.75">
      <c r="A3"/>
    </row>
    <row r="4" spans="1:20" ht="12.75">
      <c r="A4"/>
    </row>
    <row r="5" spans="1:20" ht="12.75">
      <c r="A5"/>
    </row>
    <row r="6" spans="1:20" ht="12.75">
      <c r="A6"/>
    </row>
    <row r="7" spans="1:20" ht="12.75">
      <c r="A7"/>
    </row>
    <row r="8" spans="1:20" ht="12.75">
      <c r="A8"/>
    </row>
    <row r="9" spans="1:20">
      <c r="B9" s="360" t="s">
        <v>212</v>
      </c>
      <c r="C9" s="361"/>
      <c r="D9" s="361"/>
      <c r="E9" s="361"/>
      <c r="F9" s="361"/>
      <c r="G9" s="361"/>
      <c r="H9" s="361"/>
      <c r="I9" s="361"/>
      <c r="J9" s="361"/>
      <c r="K9" s="361"/>
      <c r="L9" s="361"/>
      <c r="M9" s="361"/>
      <c r="N9" s="361"/>
      <c r="O9" s="361"/>
      <c r="P9" s="361"/>
      <c r="Q9" s="361"/>
      <c r="R9" s="361"/>
      <c r="S9" s="361"/>
      <c r="T9" s="361"/>
    </row>
    <row r="10" spans="1:20">
      <c r="B10" s="25"/>
    </row>
    <row r="11" spans="1:20" ht="12.75" customHeight="1">
      <c r="B11" s="25"/>
      <c r="S11" s="805" t="s">
        <v>131</v>
      </c>
      <c r="T11" s="805"/>
    </row>
    <row r="12" spans="1:20" ht="12" customHeight="1">
      <c r="B12" s="863"/>
      <c r="C12" s="864" t="s">
        <v>92</v>
      </c>
      <c r="D12" s="866" t="s">
        <v>96</v>
      </c>
      <c r="E12" s="867"/>
      <c r="F12" s="867"/>
      <c r="G12" s="867"/>
      <c r="H12" s="867"/>
      <c r="I12" s="867"/>
      <c r="J12" s="867"/>
      <c r="K12" s="867"/>
      <c r="L12" s="867"/>
      <c r="M12" s="867"/>
      <c r="N12" s="867"/>
      <c r="O12" s="867"/>
      <c r="P12" s="867"/>
      <c r="Q12" s="867"/>
      <c r="R12" s="868"/>
      <c r="S12" s="819" t="s">
        <v>11</v>
      </c>
      <c r="T12" s="819" t="s">
        <v>1805</v>
      </c>
    </row>
    <row r="13" spans="1:20">
      <c r="B13" s="863"/>
      <c r="C13" s="865"/>
      <c r="D13" s="506">
        <v>0</v>
      </c>
      <c r="E13" s="506">
        <v>0.02</v>
      </c>
      <c r="F13" s="506">
        <v>0.04</v>
      </c>
      <c r="G13" s="506">
        <v>0.1</v>
      </c>
      <c r="H13" s="506">
        <v>0.2</v>
      </c>
      <c r="I13" s="506">
        <v>0.35</v>
      </c>
      <c r="J13" s="506">
        <v>0.5</v>
      </c>
      <c r="K13" s="506">
        <v>0.7</v>
      </c>
      <c r="L13" s="506">
        <v>0.75</v>
      </c>
      <c r="M13" s="506">
        <v>1</v>
      </c>
      <c r="N13" s="506">
        <v>1.5</v>
      </c>
      <c r="O13" s="506">
        <v>2.5</v>
      </c>
      <c r="P13" s="506">
        <v>3.7</v>
      </c>
      <c r="Q13" s="506">
        <v>12.5</v>
      </c>
      <c r="R13" s="506" t="s">
        <v>100</v>
      </c>
      <c r="S13" s="820"/>
      <c r="T13" s="820"/>
    </row>
    <row r="14" spans="1:20">
      <c r="B14" s="291"/>
      <c r="C14" s="318"/>
      <c r="D14" s="445" t="s">
        <v>0</v>
      </c>
      <c r="E14" s="646" t="s">
        <v>1</v>
      </c>
      <c r="F14" s="646" t="s">
        <v>2</v>
      </c>
      <c r="G14" s="253" t="s">
        <v>3</v>
      </c>
      <c r="H14" s="446" t="s">
        <v>4</v>
      </c>
      <c r="I14" s="446" t="s">
        <v>5</v>
      </c>
      <c r="J14" s="413" t="s">
        <v>6</v>
      </c>
      <c r="K14" s="444" t="s">
        <v>61</v>
      </c>
      <c r="L14" s="444" t="s">
        <v>62</v>
      </c>
      <c r="M14" s="247" t="s">
        <v>63</v>
      </c>
      <c r="N14" s="413" t="s">
        <v>64</v>
      </c>
      <c r="O14" s="444" t="s">
        <v>65</v>
      </c>
      <c r="P14" s="444" t="s">
        <v>1085</v>
      </c>
      <c r="Q14" s="445" t="s">
        <v>1086</v>
      </c>
      <c r="R14" s="445" t="s">
        <v>1087</v>
      </c>
      <c r="S14" s="446" t="s">
        <v>1088</v>
      </c>
      <c r="T14" s="446" t="s">
        <v>1804</v>
      </c>
    </row>
    <row r="15" spans="1:20" s="9" customFormat="1">
      <c r="B15" s="136" t="s">
        <v>14</v>
      </c>
      <c r="C15" s="174" t="s">
        <v>49</v>
      </c>
      <c r="D15" s="140">
        <v>10036477</v>
      </c>
      <c r="E15" s="140">
        <v>0</v>
      </c>
      <c r="F15" s="140">
        <v>0</v>
      </c>
      <c r="G15" s="140">
        <v>0</v>
      </c>
      <c r="H15" s="140">
        <v>210963</v>
      </c>
      <c r="I15" s="140">
        <v>0</v>
      </c>
      <c r="J15" s="140">
        <v>22884</v>
      </c>
      <c r="K15" s="141">
        <v>0</v>
      </c>
      <c r="L15" s="140">
        <v>0</v>
      </c>
      <c r="M15" s="140">
        <v>200088</v>
      </c>
      <c r="N15" s="140">
        <v>0</v>
      </c>
      <c r="O15" s="140">
        <v>0</v>
      </c>
      <c r="P15" s="140">
        <v>0</v>
      </c>
      <c r="Q15" s="140">
        <v>0</v>
      </c>
      <c r="R15" s="140">
        <v>0</v>
      </c>
      <c r="S15" s="140">
        <v>10470412</v>
      </c>
      <c r="T15" s="140">
        <v>1426264</v>
      </c>
    </row>
    <row r="16" spans="1:20" s="9" customFormat="1">
      <c r="B16" s="136" t="s">
        <v>15</v>
      </c>
      <c r="C16" s="60" t="s">
        <v>85</v>
      </c>
      <c r="D16" s="140">
        <v>0</v>
      </c>
      <c r="E16" s="140">
        <v>0</v>
      </c>
      <c r="F16" s="140">
        <v>0</v>
      </c>
      <c r="G16" s="140">
        <v>0</v>
      </c>
      <c r="H16" s="140">
        <v>112647</v>
      </c>
      <c r="I16" s="140">
        <v>0</v>
      </c>
      <c r="J16" s="140">
        <v>0</v>
      </c>
      <c r="K16" s="141">
        <v>0</v>
      </c>
      <c r="L16" s="140">
        <v>0</v>
      </c>
      <c r="M16" s="140">
        <v>3055</v>
      </c>
      <c r="N16" s="140">
        <v>0</v>
      </c>
      <c r="O16" s="140">
        <v>0</v>
      </c>
      <c r="P16" s="140">
        <v>0</v>
      </c>
      <c r="Q16" s="140">
        <v>0</v>
      </c>
      <c r="R16" s="140">
        <v>0</v>
      </c>
      <c r="S16" s="140">
        <v>115702</v>
      </c>
      <c r="T16" s="140">
        <v>115702</v>
      </c>
    </row>
    <row r="17" spans="2:20" s="9" customFormat="1">
      <c r="B17" s="136" t="s">
        <v>16</v>
      </c>
      <c r="C17" s="60" t="s">
        <v>54</v>
      </c>
      <c r="D17" s="140">
        <v>0</v>
      </c>
      <c r="E17" s="140">
        <v>0</v>
      </c>
      <c r="F17" s="140">
        <v>0</v>
      </c>
      <c r="G17" s="140">
        <v>0</v>
      </c>
      <c r="H17" s="140">
        <v>0</v>
      </c>
      <c r="I17" s="140">
        <v>0</v>
      </c>
      <c r="J17" s="140">
        <v>0</v>
      </c>
      <c r="K17" s="141">
        <v>0</v>
      </c>
      <c r="L17" s="140">
        <v>0</v>
      </c>
      <c r="M17" s="140">
        <v>1186</v>
      </c>
      <c r="N17" s="140">
        <v>0</v>
      </c>
      <c r="O17" s="140">
        <v>0</v>
      </c>
      <c r="P17" s="140">
        <v>0</v>
      </c>
      <c r="Q17" s="140">
        <v>0</v>
      </c>
      <c r="R17" s="140">
        <v>0</v>
      </c>
      <c r="S17" s="140">
        <v>1186</v>
      </c>
      <c r="T17" s="140">
        <v>1186</v>
      </c>
    </row>
    <row r="18" spans="2:20" s="9" customFormat="1">
      <c r="B18" s="136" t="s">
        <v>17</v>
      </c>
      <c r="C18" s="60" t="s">
        <v>55</v>
      </c>
      <c r="D18" s="140">
        <v>370559</v>
      </c>
      <c r="E18" s="140">
        <v>0</v>
      </c>
      <c r="F18" s="140">
        <v>0</v>
      </c>
      <c r="G18" s="140">
        <v>0</v>
      </c>
      <c r="H18" s="140">
        <v>0</v>
      </c>
      <c r="I18" s="140">
        <v>0</v>
      </c>
      <c r="J18" s="140">
        <v>0</v>
      </c>
      <c r="K18" s="141">
        <v>0</v>
      </c>
      <c r="L18" s="140">
        <v>0</v>
      </c>
      <c r="M18" s="140">
        <v>0</v>
      </c>
      <c r="N18" s="140">
        <v>0</v>
      </c>
      <c r="O18" s="140">
        <v>0</v>
      </c>
      <c r="P18" s="140">
        <v>0</v>
      </c>
      <c r="Q18" s="140">
        <v>0</v>
      </c>
      <c r="R18" s="140">
        <v>0</v>
      </c>
      <c r="S18" s="140">
        <v>370559</v>
      </c>
      <c r="T18" s="140">
        <v>370559</v>
      </c>
    </row>
    <row r="19" spans="2:20" s="9" customFormat="1">
      <c r="B19" s="136" t="s">
        <v>18</v>
      </c>
      <c r="C19" s="60" t="s">
        <v>56</v>
      </c>
      <c r="D19" s="140">
        <v>0</v>
      </c>
      <c r="E19" s="140">
        <v>0</v>
      </c>
      <c r="F19" s="140">
        <v>0</v>
      </c>
      <c r="G19" s="140">
        <v>0</v>
      </c>
      <c r="H19" s="140">
        <v>0</v>
      </c>
      <c r="I19" s="140">
        <v>0</v>
      </c>
      <c r="J19" s="140">
        <v>0</v>
      </c>
      <c r="K19" s="141">
        <v>0</v>
      </c>
      <c r="L19" s="140">
        <v>0</v>
      </c>
      <c r="M19" s="140">
        <v>0</v>
      </c>
      <c r="N19" s="140">
        <v>0</v>
      </c>
      <c r="O19" s="140">
        <v>0</v>
      </c>
      <c r="P19" s="140">
        <v>0</v>
      </c>
      <c r="Q19" s="140">
        <v>0</v>
      </c>
      <c r="R19" s="140">
        <v>0</v>
      </c>
      <c r="S19" s="140">
        <v>0</v>
      </c>
      <c r="T19" s="140">
        <v>0</v>
      </c>
    </row>
    <row r="20" spans="2:20" s="9" customFormat="1">
      <c r="B20" s="136" t="s">
        <v>19</v>
      </c>
      <c r="C20" s="60" t="s">
        <v>50</v>
      </c>
      <c r="D20" s="140">
        <v>0</v>
      </c>
      <c r="E20" s="140">
        <v>0</v>
      </c>
      <c r="F20" s="140">
        <v>0</v>
      </c>
      <c r="G20" s="140">
        <v>0</v>
      </c>
      <c r="H20" s="140">
        <v>553569</v>
      </c>
      <c r="I20" s="140">
        <v>0</v>
      </c>
      <c r="J20" s="140">
        <v>1612431</v>
      </c>
      <c r="K20" s="141">
        <v>0</v>
      </c>
      <c r="L20" s="140">
        <v>0</v>
      </c>
      <c r="M20" s="140">
        <v>7490</v>
      </c>
      <c r="N20" s="140">
        <v>0</v>
      </c>
      <c r="O20" s="140">
        <v>0</v>
      </c>
      <c r="P20" s="140">
        <v>0</v>
      </c>
      <c r="Q20" s="140">
        <v>0</v>
      </c>
      <c r="R20" s="140">
        <v>0</v>
      </c>
      <c r="S20" s="140">
        <v>2173490</v>
      </c>
      <c r="T20" s="140">
        <v>45592</v>
      </c>
    </row>
    <row r="21" spans="2:20" s="9" customFormat="1">
      <c r="B21" s="136" t="s">
        <v>20</v>
      </c>
      <c r="C21" s="60" t="s">
        <v>51</v>
      </c>
      <c r="D21" s="140">
        <v>0</v>
      </c>
      <c r="E21" s="140">
        <v>0</v>
      </c>
      <c r="F21" s="140">
        <v>0</v>
      </c>
      <c r="G21" s="140">
        <v>0</v>
      </c>
      <c r="H21" s="140">
        <v>21</v>
      </c>
      <c r="I21" s="140">
        <v>0</v>
      </c>
      <c r="J21" s="140">
        <v>0</v>
      </c>
      <c r="K21" s="141">
        <v>0</v>
      </c>
      <c r="L21" s="140">
        <v>0</v>
      </c>
      <c r="M21" s="140">
        <v>5409950</v>
      </c>
      <c r="N21" s="140">
        <v>0</v>
      </c>
      <c r="O21" s="140">
        <v>0</v>
      </c>
      <c r="P21" s="140">
        <v>0</v>
      </c>
      <c r="Q21" s="140">
        <v>0</v>
      </c>
      <c r="R21" s="140">
        <v>0</v>
      </c>
      <c r="S21" s="140">
        <v>5409971</v>
      </c>
      <c r="T21" s="140">
        <v>5409971</v>
      </c>
    </row>
    <row r="22" spans="2:20" s="9" customFormat="1">
      <c r="B22" s="136" t="s">
        <v>21</v>
      </c>
      <c r="C22" s="60" t="s">
        <v>52</v>
      </c>
      <c r="D22" s="140">
        <v>0</v>
      </c>
      <c r="E22" s="140">
        <v>0</v>
      </c>
      <c r="F22" s="140">
        <v>0</v>
      </c>
      <c r="G22" s="140">
        <v>0</v>
      </c>
      <c r="H22" s="140">
        <v>0</v>
      </c>
      <c r="I22" s="140">
        <v>0</v>
      </c>
      <c r="J22" s="140">
        <v>0</v>
      </c>
      <c r="K22" s="141">
        <v>0</v>
      </c>
      <c r="L22" s="140">
        <v>8217911</v>
      </c>
      <c r="M22" s="140">
        <v>0</v>
      </c>
      <c r="N22" s="140">
        <v>0</v>
      </c>
      <c r="O22" s="140">
        <v>0</v>
      </c>
      <c r="P22" s="140">
        <v>0</v>
      </c>
      <c r="Q22" s="140">
        <v>0</v>
      </c>
      <c r="R22" s="140">
        <v>0</v>
      </c>
      <c r="S22" s="140">
        <v>8217911</v>
      </c>
      <c r="T22" s="140">
        <v>8217911</v>
      </c>
    </row>
    <row r="23" spans="2:20" s="9" customFormat="1">
      <c r="B23" s="136" t="s">
        <v>22</v>
      </c>
      <c r="C23" s="60" t="s">
        <v>57</v>
      </c>
      <c r="D23" s="140">
        <v>0</v>
      </c>
      <c r="E23" s="140">
        <v>0</v>
      </c>
      <c r="F23" s="140">
        <v>0</v>
      </c>
      <c r="G23" s="140">
        <v>0</v>
      </c>
      <c r="H23" s="140">
        <v>0</v>
      </c>
      <c r="I23" s="140">
        <v>6234767</v>
      </c>
      <c r="J23" s="140">
        <v>843375</v>
      </c>
      <c r="K23" s="141">
        <v>0</v>
      </c>
      <c r="L23" s="140">
        <v>892464</v>
      </c>
      <c r="M23" s="140">
        <v>1723674</v>
      </c>
      <c r="N23" s="140">
        <v>0</v>
      </c>
      <c r="O23" s="140">
        <v>0</v>
      </c>
      <c r="P23" s="140">
        <v>0</v>
      </c>
      <c r="Q23" s="140">
        <v>0</v>
      </c>
      <c r="R23" s="140">
        <v>0</v>
      </c>
      <c r="S23" s="140">
        <v>9694280</v>
      </c>
      <c r="T23" s="140">
        <v>9694280</v>
      </c>
    </row>
    <row r="24" spans="2:20" s="9" customFormat="1">
      <c r="B24" s="136" t="s">
        <v>23</v>
      </c>
      <c r="C24" s="60" t="s">
        <v>58</v>
      </c>
      <c r="D24" s="140">
        <v>0</v>
      </c>
      <c r="E24" s="140">
        <v>0</v>
      </c>
      <c r="F24" s="140">
        <v>0</v>
      </c>
      <c r="G24" s="140">
        <v>0</v>
      </c>
      <c r="H24" s="140">
        <v>0</v>
      </c>
      <c r="I24" s="140">
        <v>0</v>
      </c>
      <c r="J24" s="140">
        <v>0</v>
      </c>
      <c r="K24" s="141">
        <v>0</v>
      </c>
      <c r="L24" s="140">
        <v>0</v>
      </c>
      <c r="M24" s="140">
        <v>230357</v>
      </c>
      <c r="N24" s="140">
        <v>15751</v>
      </c>
      <c r="O24" s="140">
        <v>0</v>
      </c>
      <c r="P24" s="140">
        <v>0</v>
      </c>
      <c r="Q24" s="140">
        <v>0</v>
      </c>
      <c r="R24" s="140">
        <v>0</v>
      </c>
      <c r="S24" s="140">
        <v>246108</v>
      </c>
      <c r="T24" s="140">
        <v>246108</v>
      </c>
    </row>
    <row r="25" spans="2:20" s="9" customFormat="1">
      <c r="B25" s="136" t="s">
        <v>24</v>
      </c>
      <c r="C25" s="60" t="s">
        <v>86</v>
      </c>
      <c r="D25" s="140">
        <v>0</v>
      </c>
      <c r="E25" s="140">
        <v>0</v>
      </c>
      <c r="F25" s="140">
        <v>0</v>
      </c>
      <c r="G25" s="140">
        <v>0</v>
      </c>
      <c r="H25" s="140">
        <v>0</v>
      </c>
      <c r="I25" s="140">
        <v>0</v>
      </c>
      <c r="J25" s="140">
        <v>0</v>
      </c>
      <c r="K25" s="141">
        <v>0</v>
      </c>
      <c r="L25" s="140">
        <v>0</v>
      </c>
      <c r="M25" s="140">
        <v>0</v>
      </c>
      <c r="N25" s="140">
        <v>0</v>
      </c>
      <c r="O25" s="140">
        <v>0</v>
      </c>
      <c r="P25" s="140">
        <v>0</v>
      </c>
      <c r="Q25" s="140">
        <v>0</v>
      </c>
      <c r="R25" s="140">
        <v>0</v>
      </c>
      <c r="S25" s="140">
        <v>0</v>
      </c>
      <c r="T25" s="140">
        <v>0</v>
      </c>
    </row>
    <row r="26" spans="2:20" s="9" customFormat="1">
      <c r="B26" s="136" t="s">
        <v>25</v>
      </c>
      <c r="C26" s="60" t="s">
        <v>59</v>
      </c>
      <c r="D26" s="140">
        <v>0</v>
      </c>
      <c r="E26" s="140">
        <v>0</v>
      </c>
      <c r="F26" s="140">
        <v>0</v>
      </c>
      <c r="G26" s="140">
        <v>0</v>
      </c>
      <c r="H26" s="140">
        <v>402249</v>
      </c>
      <c r="I26" s="140">
        <v>0</v>
      </c>
      <c r="J26" s="140">
        <v>0</v>
      </c>
      <c r="K26" s="141">
        <v>0</v>
      </c>
      <c r="L26" s="140">
        <v>0</v>
      </c>
      <c r="M26" s="140">
        <v>0</v>
      </c>
      <c r="N26" s="140">
        <v>0</v>
      </c>
      <c r="O26" s="140">
        <v>0</v>
      </c>
      <c r="P26" s="140">
        <v>0</v>
      </c>
      <c r="Q26" s="140">
        <v>0</v>
      </c>
      <c r="R26" s="140">
        <v>0</v>
      </c>
      <c r="S26" s="140">
        <v>402249</v>
      </c>
      <c r="T26" s="140">
        <v>11269</v>
      </c>
    </row>
    <row r="27" spans="2:20" s="9" customFormat="1" ht="24">
      <c r="B27" s="136" t="s">
        <v>26</v>
      </c>
      <c r="C27" s="60" t="s">
        <v>87</v>
      </c>
      <c r="D27" s="140">
        <v>0</v>
      </c>
      <c r="E27" s="140">
        <v>0</v>
      </c>
      <c r="F27" s="140">
        <v>0</v>
      </c>
      <c r="G27" s="140">
        <v>0</v>
      </c>
      <c r="H27" s="140">
        <v>0</v>
      </c>
      <c r="I27" s="140">
        <v>0</v>
      </c>
      <c r="J27" s="140">
        <v>0</v>
      </c>
      <c r="K27" s="141">
        <v>0</v>
      </c>
      <c r="L27" s="140">
        <v>0</v>
      </c>
      <c r="M27" s="140">
        <v>0</v>
      </c>
      <c r="N27" s="140">
        <v>0</v>
      </c>
      <c r="O27" s="140">
        <v>0</v>
      </c>
      <c r="P27" s="140">
        <v>0</v>
      </c>
      <c r="Q27" s="140">
        <v>0</v>
      </c>
      <c r="R27" s="140">
        <v>0</v>
      </c>
      <c r="S27" s="140">
        <v>0</v>
      </c>
      <c r="T27" s="140">
        <v>0</v>
      </c>
    </row>
    <row r="28" spans="2:20" s="9" customFormat="1">
      <c r="B28" s="136" t="s">
        <v>27</v>
      </c>
      <c r="C28" s="60" t="s">
        <v>60</v>
      </c>
      <c r="D28" s="140">
        <v>0</v>
      </c>
      <c r="E28" s="140">
        <v>0</v>
      </c>
      <c r="F28" s="140">
        <v>0</v>
      </c>
      <c r="G28" s="140">
        <v>0</v>
      </c>
      <c r="H28" s="140">
        <v>0</v>
      </c>
      <c r="I28" s="140">
        <v>0</v>
      </c>
      <c r="J28" s="140">
        <v>0</v>
      </c>
      <c r="K28" s="141">
        <v>0</v>
      </c>
      <c r="L28" s="140">
        <v>0</v>
      </c>
      <c r="M28" s="140">
        <v>0</v>
      </c>
      <c r="N28" s="140">
        <v>0</v>
      </c>
      <c r="O28" s="140">
        <v>0</v>
      </c>
      <c r="P28" s="140">
        <v>0</v>
      </c>
      <c r="Q28" s="140">
        <v>1768</v>
      </c>
      <c r="R28" s="140">
        <v>0</v>
      </c>
      <c r="S28" s="140">
        <v>1768</v>
      </c>
      <c r="T28" s="140">
        <v>1768</v>
      </c>
    </row>
    <row r="29" spans="2:20" s="9" customFormat="1">
      <c r="B29" s="136" t="s">
        <v>28</v>
      </c>
      <c r="C29" s="60" t="s">
        <v>53</v>
      </c>
      <c r="D29" s="140">
        <v>0</v>
      </c>
      <c r="E29" s="140">
        <v>0</v>
      </c>
      <c r="F29" s="140">
        <v>0</v>
      </c>
      <c r="G29" s="140">
        <v>0</v>
      </c>
      <c r="H29" s="140">
        <v>0</v>
      </c>
      <c r="I29" s="140">
        <v>0</v>
      </c>
      <c r="J29" s="140">
        <v>0</v>
      </c>
      <c r="K29" s="141">
        <v>0</v>
      </c>
      <c r="L29" s="140">
        <v>0</v>
      </c>
      <c r="M29" s="140">
        <v>48546</v>
      </c>
      <c r="N29" s="140">
        <v>0</v>
      </c>
      <c r="O29" s="140">
        <v>0</v>
      </c>
      <c r="P29" s="140">
        <v>0</v>
      </c>
      <c r="Q29" s="140">
        <v>0</v>
      </c>
      <c r="R29" s="140">
        <v>0</v>
      </c>
      <c r="S29" s="140">
        <v>48546</v>
      </c>
      <c r="T29" s="140">
        <v>48546</v>
      </c>
    </row>
    <row r="30" spans="2:20" s="9" customFormat="1">
      <c r="B30" s="136" t="s">
        <v>29</v>
      </c>
      <c r="C30" s="60" t="s">
        <v>88</v>
      </c>
      <c r="D30" s="140">
        <v>372363</v>
      </c>
      <c r="E30" s="140">
        <v>0</v>
      </c>
      <c r="F30" s="140">
        <v>0</v>
      </c>
      <c r="G30" s="140">
        <v>0</v>
      </c>
      <c r="H30" s="140">
        <v>205004</v>
      </c>
      <c r="I30" s="140">
        <v>0</v>
      </c>
      <c r="J30" s="140">
        <v>0</v>
      </c>
      <c r="K30" s="141">
        <v>0</v>
      </c>
      <c r="L30" s="140">
        <v>0</v>
      </c>
      <c r="M30" s="140">
        <v>691038</v>
      </c>
      <c r="N30" s="140">
        <v>0</v>
      </c>
      <c r="O30" s="140">
        <v>0</v>
      </c>
      <c r="P30" s="140">
        <v>0</v>
      </c>
      <c r="Q30" s="140">
        <v>0</v>
      </c>
      <c r="R30" s="140">
        <v>0</v>
      </c>
      <c r="S30" s="140">
        <v>1268405</v>
      </c>
      <c r="T30" s="140">
        <v>1268405</v>
      </c>
    </row>
    <row r="31" spans="2:20" s="11" customFormat="1">
      <c r="B31" s="18" t="s">
        <v>30</v>
      </c>
      <c r="C31" s="62" t="s">
        <v>11</v>
      </c>
      <c r="D31" s="138">
        <v>10779399</v>
      </c>
      <c r="E31" s="138">
        <v>0</v>
      </c>
      <c r="F31" s="138">
        <v>0</v>
      </c>
      <c r="G31" s="138">
        <v>0</v>
      </c>
      <c r="H31" s="138">
        <v>1484453</v>
      </c>
      <c r="I31" s="138">
        <v>6234767</v>
      </c>
      <c r="J31" s="138">
        <v>2478691</v>
      </c>
      <c r="K31" s="647">
        <v>0</v>
      </c>
      <c r="L31" s="138">
        <v>9110375</v>
      </c>
      <c r="M31" s="138">
        <v>8315384</v>
      </c>
      <c r="N31" s="138">
        <v>15751</v>
      </c>
      <c r="O31" s="138">
        <v>0</v>
      </c>
      <c r="P31" s="138">
        <v>0</v>
      </c>
      <c r="Q31" s="138">
        <v>1768</v>
      </c>
      <c r="R31" s="138">
        <v>0</v>
      </c>
      <c r="S31" s="138">
        <v>38420588</v>
      </c>
      <c r="T31" s="138">
        <v>26857561</v>
      </c>
    </row>
  </sheetData>
  <customSheetViews>
    <customSheetView guid="{5DDDA852-2807-4645-BC75-EBD4EF3323A7}">
      <selection activeCell="H84" sqref="H84"/>
      <pageMargins left="0.7" right="0.7" top="0.75" bottom="0.75" header="0.3" footer="0.3"/>
      <pageSetup paperSize="9" orientation="portrait" r:id="rId1"/>
    </customSheetView>
    <customSheetView guid="{DB462ED3-28DC-47D7-98F7-CED01F66E2C7}" topLeftCell="A61">
      <selection activeCell="H84" sqref="H84"/>
      <pageMargins left="0.7" right="0.7" top="0.75" bottom="0.75" header="0.3" footer="0.3"/>
      <pageSetup paperSize="9" orientation="portrait" r:id="rId2"/>
    </customSheetView>
    <customSheetView guid="{BE68C6EB-1B64-4B3E-8DDC-CA26F318E610}" topLeftCell="A12">
      <selection activeCell="D4" sqref="D4"/>
      <pageMargins left="0.7" right="0.7" top="0.75" bottom="0.75" header="0.3" footer="0.3"/>
      <pageSetup paperSize="9" orientation="portrait" r:id="rId3"/>
    </customSheetView>
    <customSheetView guid="{5AF40965-2356-4A48-B6FA-CB814CA4D7B2}" topLeftCell="A61">
      <selection activeCell="H84" sqref="H84"/>
      <pageMargins left="0.7" right="0.7" top="0.75" bottom="0.75" header="0.3" footer="0.3"/>
      <pageSetup paperSize="9" orientation="portrait" r:id="rId4"/>
    </customSheetView>
    <customSheetView guid="{3FCB7B24-049F-4685-83CB-5231093E0117}" topLeftCell="E1">
      <selection activeCell="V51" sqref="V51"/>
      <pageMargins left="0.7" right="0.7" top="0.75" bottom="0.75" header="0.3" footer="0.3"/>
      <pageSetup paperSize="9" orientation="portrait" r:id="rId5"/>
    </customSheetView>
    <customSheetView guid="{F277ACEF-9FF8-431F-8537-DE60B790AA4F}" topLeftCell="H9">
      <selection activeCell="T38" sqref="T38"/>
      <pageMargins left="0.7" right="0.7" top="0.75" bottom="0.75" header="0.3" footer="0.3"/>
    </customSheetView>
    <customSheetView guid="{08462586-B7E0-434D-B6F4-B2B21EAA5D46}" topLeftCell="A61">
      <selection activeCell="H84" sqref="H84"/>
      <pageMargins left="0.7" right="0.7" top="0.75" bottom="0.75" header="0.3" footer="0.3"/>
      <pageSetup paperSize="9" orientation="portrait" r:id="rId6"/>
    </customSheetView>
    <customSheetView guid="{59094C18-3CB5-482F-AA6A-9C313A318EBB}" topLeftCell="A61">
      <selection activeCell="H84" sqref="H84"/>
      <pageMargins left="0.7" right="0.7" top="0.75" bottom="0.75" header="0.3" footer="0.3"/>
      <pageSetup paperSize="9" orientation="portrait" r:id="rId7"/>
    </customSheetView>
    <customSheetView guid="{FD092655-EBEC-4730-9895-1567D9B70D5F}" topLeftCell="A22">
      <selection activeCell="B61" sqref="B61"/>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8"/>
    </customSheetView>
    <customSheetView guid="{70E7FFDC-983F-46F7-B68F-0BE0A8C942E0}" topLeftCell="A40">
      <selection activeCell="P56" sqref="P56"/>
      <pageMargins left="0.7" right="0.7" top="0.75" bottom="0.75" header="0.3" footer="0.3"/>
    </customSheetView>
    <customSheetView guid="{F536E858-E5B2-4B36-88FC-BE776803F921}" topLeftCell="A22">
      <selection activeCell="B61" sqref="B61"/>
      <pageMargins left="0.7" right="0.7" top="0.75" bottom="0.75" header="0.3" footer="0.3"/>
    </customSheetView>
    <customSheetView guid="{0780CBEB-AF66-401E-9AFD-5F77700585BC}">
      <selection activeCell="K67" sqref="K67"/>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8A1326BD-F0AB-414F-9F91-C2BB94CC9C17}" topLeftCell="A13">
      <selection activeCell="B64" sqref="B64"/>
      <pageMargins left="0.7" right="0.7" top="0.75" bottom="0.75" header="0.3" footer="0.3"/>
    </customSheetView>
    <customSheetView guid="{FB7DEBE1-1047-4BE4-82FD-4BCA0CA8DD58}">
      <selection activeCell="M26" sqref="M26"/>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A7B3A108-9CF6-4687-9321-110D304B17B9}" topLeftCell="A22">
      <selection activeCell="B61" sqref="B61"/>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9"/>
    </customSheetView>
    <customSheetView guid="{7CCD1884-1631-4809-8751-AE0939C32419}">
      <selection activeCell="H84" sqref="H84"/>
      <pageMargins left="0.7" right="0.7" top="0.75" bottom="0.75" header="0.3" footer="0.3"/>
    </customSheetView>
    <customSheetView guid="{3AD1D9CC-D162-4119-AFCC-0AF9105FB248}">
      <selection activeCell="C4" sqref="C4:D8"/>
      <pageMargins left="0.7" right="0.7" top="0.75" bottom="0.75" header="0.3" footer="0.3"/>
    </customSheetView>
    <customSheetView guid="{931AA63B-6827-4BF4-8E25-ED232A88A09C}" topLeftCell="A22">
      <selection activeCell="B61" sqref="B61"/>
      <pageMargins left="0.7" right="0.7" top="0.75" bottom="0.75" header="0.3" footer="0.3"/>
    </customSheetView>
    <customSheetView guid="{CA1DE4BE-C006-4405-B064-304EE6CCACF1}" topLeftCell="A61">
      <selection activeCell="H84" sqref="H84"/>
      <pageMargins left="0.7" right="0.7" top="0.75" bottom="0.75" header="0.3" footer="0.3"/>
      <pageSetup paperSize="9" orientation="portrait" r:id="rId10"/>
    </customSheetView>
    <customSheetView guid="{D3393B8E-C3CB-4E3A-976E-E4CD065299F0}" topLeftCell="H1">
      <selection activeCell="R15" sqref="R15:AE34"/>
      <pageMargins left="0.7" right="0.7" top="0.75" bottom="0.75" header="0.3" footer="0.3"/>
    </customSheetView>
    <customSheetView guid="{21329C76-F86B-400D-B8F5-F75B383E5B14}" topLeftCell="A61">
      <selection activeCell="H84" sqref="H84"/>
      <pageMargins left="0.7" right="0.7" top="0.75" bottom="0.75" header="0.3" footer="0.3"/>
      <pageSetup paperSize="9" orientation="portrait" r:id="rId11"/>
    </customSheetView>
    <customSheetView guid="{CFC92B1C-D4F2-414F-8F12-92F529035B08}">
      <selection activeCell="C4" sqref="C4:D8"/>
      <pageMargins left="0.7" right="0.7" top="0.75" bottom="0.75" header="0.3" footer="0.3"/>
      <pageSetup paperSize="9" orientation="portrait" r:id="rId12"/>
    </customSheetView>
    <customSheetView guid="{697182B0-1BEF-4A85-93A0-596802852AF2}" topLeftCell="A61">
      <selection activeCell="H84" sqref="H84"/>
      <pageMargins left="0.7" right="0.7" top="0.75" bottom="0.75" header="0.3" footer="0.3"/>
      <pageSetup paperSize="9" orientation="portrait" r:id="rId13"/>
    </customSheetView>
    <customSheetView guid="{D37F8A47-E42F-4741-BE8D-5D961F7BB394}" topLeftCell="A12">
      <selection activeCell="D4" sqref="D4"/>
      <pageMargins left="0.7" right="0.7" top="0.75" bottom="0.75" header="0.3" footer="0.3"/>
      <pageSetup paperSize="9" orientation="portrait" r:id="rId14"/>
    </customSheetView>
    <customSheetView guid="{C83D4249-7B44-432A-B7FB-A6ACA6880240}" topLeftCell="A12">
      <selection activeCell="D4" sqref="D4"/>
      <pageMargins left="0.7" right="0.7" top="0.75" bottom="0.75" header="0.3" footer="0.3"/>
      <pageSetup paperSize="9" orientation="portrait" r:id="rId15"/>
    </customSheetView>
    <customSheetView guid="{51337751-BEAF-43F3-8CC9-400B99E751E8}" topLeftCell="L15">
      <selection activeCell="U20" sqref="U20:AF20"/>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6">
    <mergeCell ref="S11:T11"/>
    <mergeCell ref="B12:B13"/>
    <mergeCell ref="C12:C13"/>
    <mergeCell ref="S12:S13"/>
    <mergeCell ref="T12:T13"/>
    <mergeCell ref="D12:R12"/>
  </mergeCells>
  <pageMargins left="0.7" right="0.7" top="0.75" bottom="0.75" header="0.3" footer="0.3"/>
  <pageSetup paperSize="9" orientation="portrait" r:id="rId18"/>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1:O25"/>
  <sheetViews>
    <sheetView showGridLines="0" workbookViewId="0">
      <selection activeCell="C1" sqref="A1:C1"/>
    </sheetView>
  </sheetViews>
  <sheetFormatPr defaultColWidth="9.140625" defaultRowHeight="12"/>
  <cols>
    <col min="1" max="1" width="5.85546875" style="2" customWidth="1"/>
    <col min="2" max="2" width="2.5703125" style="2" customWidth="1"/>
    <col min="3" max="3" width="37.85546875" style="2" customWidth="1"/>
    <col min="4" max="4" width="9.7109375" style="2" customWidth="1"/>
    <col min="5" max="5" width="7.42578125" style="2" bestFit="1" customWidth="1"/>
    <col min="6" max="7" width="8.5703125" style="2" bestFit="1" customWidth="1"/>
    <col min="8" max="8" width="10.5703125" style="2" customWidth="1"/>
    <col min="9" max="13" width="8.5703125" style="2" bestFit="1" customWidth="1"/>
    <col min="14" max="14" width="8.5703125" style="2" customWidth="1"/>
    <col min="15" max="15" width="11.140625" style="2" customWidth="1"/>
    <col min="16" max="16384" width="9.140625" style="2"/>
  </cols>
  <sheetData>
    <row r="1" spans="1:15" ht="12.75">
      <c r="A1" s="457" t="str">
        <f>HYPERLINK("#INDEX!A2","към началната страница")</f>
        <v>към началната страница</v>
      </c>
      <c r="B1" s="724"/>
      <c r="C1" s="724"/>
    </row>
    <row r="2" spans="1:15" ht="12.75">
      <c r="A2"/>
    </row>
    <row r="3" spans="1:15" ht="12.75">
      <c r="A3"/>
    </row>
    <row r="4" spans="1:15" ht="12.75">
      <c r="A4"/>
    </row>
    <row r="5" spans="1:15" ht="12.75">
      <c r="A5"/>
    </row>
    <row r="6" spans="1:15" ht="12.75">
      <c r="A6"/>
    </row>
    <row r="7" spans="1:15" ht="12.75">
      <c r="A7"/>
    </row>
    <row r="8" spans="1:15" ht="12.75">
      <c r="A8"/>
    </row>
    <row r="9" spans="1:15">
      <c r="B9" s="360" t="s">
        <v>215</v>
      </c>
      <c r="C9" s="361"/>
      <c r="D9" s="361"/>
      <c r="E9" s="361"/>
      <c r="F9" s="361"/>
      <c r="G9" s="361"/>
      <c r="H9" s="361"/>
      <c r="I9" s="361"/>
      <c r="J9" s="361"/>
      <c r="K9" s="361"/>
      <c r="L9" s="361"/>
      <c r="M9" s="361"/>
      <c r="N9" s="361"/>
      <c r="O9" s="361"/>
    </row>
    <row r="11" spans="1:15" ht="12.75" customHeight="1">
      <c r="O11" s="198" t="s">
        <v>131</v>
      </c>
    </row>
    <row r="12" spans="1:15">
      <c r="C12" s="819" t="s">
        <v>92</v>
      </c>
      <c r="D12" s="870" t="s">
        <v>96</v>
      </c>
      <c r="E12" s="871"/>
      <c r="F12" s="871"/>
      <c r="G12" s="871"/>
      <c r="H12" s="871"/>
      <c r="I12" s="871"/>
      <c r="J12" s="871"/>
      <c r="K12" s="871"/>
      <c r="L12" s="871"/>
      <c r="M12" s="871"/>
      <c r="N12" s="872"/>
      <c r="O12" s="869" t="s">
        <v>11</v>
      </c>
    </row>
    <row r="13" spans="1:15" ht="34.5" customHeight="1">
      <c r="C13" s="820"/>
      <c r="D13" s="506">
        <v>0</v>
      </c>
      <c r="E13" s="506">
        <v>0.02</v>
      </c>
      <c r="F13" s="506">
        <v>0.04</v>
      </c>
      <c r="G13" s="506">
        <v>0.1</v>
      </c>
      <c r="H13" s="107" t="s">
        <v>97</v>
      </c>
      <c r="I13" s="107" t="s">
        <v>47</v>
      </c>
      <c r="J13" s="506">
        <v>0.7</v>
      </c>
      <c r="K13" s="107" t="s">
        <v>98</v>
      </c>
      <c r="L13" s="107" t="s">
        <v>99</v>
      </c>
      <c r="M13" s="506">
        <v>1.5</v>
      </c>
      <c r="N13" s="107" t="s">
        <v>100</v>
      </c>
      <c r="O13" s="869"/>
    </row>
    <row r="14" spans="1:15">
      <c r="C14" s="403"/>
      <c r="D14" s="403" t="s">
        <v>0</v>
      </c>
      <c r="E14" s="108" t="s">
        <v>1</v>
      </c>
      <c r="F14" s="108" t="s">
        <v>2</v>
      </c>
      <c r="G14" s="108" t="s">
        <v>3</v>
      </c>
      <c r="H14" s="108" t="s">
        <v>4</v>
      </c>
      <c r="I14" s="108" t="s">
        <v>5</v>
      </c>
      <c r="J14" s="108" t="s">
        <v>6</v>
      </c>
      <c r="K14" s="108" t="s">
        <v>61</v>
      </c>
      <c r="L14" s="108" t="s">
        <v>62</v>
      </c>
      <c r="M14" s="108" t="s">
        <v>63</v>
      </c>
      <c r="N14" s="108" t="s">
        <v>64</v>
      </c>
      <c r="O14" s="108" t="s">
        <v>65</v>
      </c>
    </row>
    <row r="15" spans="1:15">
      <c r="B15" s="42" t="s">
        <v>14</v>
      </c>
      <c r="C15" s="174" t="s">
        <v>49</v>
      </c>
      <c r="D15" s="140">
        <v>10036477</v>
      </c>
      <c r="E15" s="140">
        <v>0</v>
      </c>
      <c r="F15" s="140">
        <v>0</v>
      </c>
      <c r="G15" s="140">
        <v>0</v>
      </c>
      <c r="H15" s="140">
        <v>210963</v>
      </c>
      <c r="I15" s="140">
        <v>22884</v>
      </c>
      <c r="J15" s="140">
        <v>0</v>
      </c>
      <c r="K15" s="140">
        <v>0</v>
      </c>
      <c r="L15" s="140">
        <v>200088</v>
      </c>
      <c r="M15" s="140">
        <v>0</v>
      </c>
      <c r="N15" s="140">
        <v>0</v>
      </c>
      <c r="O15" s="140">
        <v>10470412</v>
      </c>
    </row>
    <row r="16" spans="1:15" ht="24">
      <c r="B16" s="42" t="s">
        <v>15</v>
      </c>
      <c r="C16" s="60" t="s">
        <v>85</v>
      </c>
      <c r="D16" s="140">
        <v>0</v>
      </c>
      <c r="E16" s="140">
        <v>0</v>
      </c>
      <c r="F16" s="140">
        <v>0</v>
      </c>
      <c r="G16" s="140">
        <v>0</v>
      </c>
      <c r="H16" s="140">
        <v>112647</v>
      </c>
      <c r="I16" s="140">
        <v>0</v>
      </c>
      <c r="J16" s="140">
        <v>0</v>
      </c>
      <c r="K16" s="140">
        <v>0</v>
      </c>
      <c r="L16" s="140">
        <v>3055</v>
      </c>
      <c r="M16" s="140">
        <v>0</v>
      </c>
      <c r="N16" s="140">
        <v>0</v>
      </c>
      <c r="O16" s="140">
        <v>115702</v>
      </c>
    </row>
    <row r="17" spans="2:15">
      <c r="B17" s="42" t="s">
        <v>16</v>
      </c>
      <c r="C17" s="60" t="s">
        <v>54</v>
      </c>
      <c r="D17" s="140">
        <v>0</v>
      </c>
      <c r="E17" s="140">
        <v>0</v>
      </c>
      <c r="F17" s="140">
        <v>0</v>
      </c>
      <c r="G17" s="140">
        <v>0</v>
      </c>
      <c r="H17" s="140">
        <v>0</v>
      </c>
      <c r="I17" s="140">
        <v>0</v>
      </c>
      <c r="J17" s="140">
        <v>0</v>
      </c>
      <c r="K17" s="140">
        <v>0</v>
      </c>
      <c r="L17" s="140">
        <v>1186</v>
      </c>
      <c r="M17" s="140">
        <v>0</v>
      </c>
      <c r="N17" s="140">
        <v>0</v>
      </c>
      <c r="O17" s="140">
        <v>1186</v>
      </c>
    </row>
    <row r="18" spans="2:15">
      <c r="B18" s="42" t="s">
        <v>17</v>
      </c>
      <c r="C18" s="60" t="s">
        <v>55</v>
      </c>
      <c r="D18" s="140">
        <v>370559</v>
      </c>
      <c r="E18" s="140">
        <v>0</v>
      </c>
      <c r="F18" s="140">
        <v>0</v>
      </c>
      <c r="G18" s="140">
        <v>0</v>
      </c>
      <c r="H18" s="140">
        <v>0</v>
      </c>
      <c r="I18" s="140">
        <v>0</v>
      </c>
      <c r="J18" s="140">
        <v>0</v>
      </c>
      <c r="K18" s="140">
        <v>0</v>
      </c>
      <c r="L18" s="140">
        <v>0</v>
      </c>
      <c r="M18" s="140">
        <v>0</v>
      </c>
      <c r="N18" s="140">
        <v>0</v>
      </c>
      <c r="O18" s="140">
        <v>370559</v>
      </c>
    </row>
    <row r="19" spans="2:15">
      <c r="B19" s="42" t="s">
        <v>18</v>
      </c>
      <c r="C19" s="60" t="s">
        <v>56</v>
      </c>
      <c r="D19" s="140">
        <v>0</v>
      </c>
      <c r="E19" s="140">
        <v>0</v>
      </c>
      <c r="F19" s="140">
        <v>0</v>
      </c>
      <c r="G19" s="140">
        <v>0</v>
      </c>
      <c r="H19" s="140">
        <v>0</v>
      </c>
      <c r="I19" s="140">
        <v>0</v>
      </c>
      <c r="J19" s="140">
        <v>0</v>
      </c>
      <c r="K19" s="140">
        <v>0</v>
      </c>
      <c r="L19" s="140">
        <v>0</v>
      </c>
      <c r="M19" s="140">
        <v>0</v>
      </c>
      <c r="N19" s="140">
        <v>0</v>
      </c>
      <c r="O19" s="140">
        <v>0</v>
      </c>
    </row>
    <row r="20" spans="2:15">
      <c r="B20" s="42" t="s">
        <v>19</v>
      </c>
      <c r="C20" s="61" t="s">
        <v>50</v>
      </c>
      <c r="D20" s="140">
        <v>0</v>
      </c>
      <c r="E20" s="140">
        <v>0</v>
      </c>
      <c r="F20" s="140">
        <v>0</v>
      </c>
      <c r="G20" s="140">
        <v>0</v>
      </c>
      <c r="H20" s="140">
        <v>553569</v>
      </c>
      <c r="I20" s="140">
        <v>1612431</v>
      </c>
      <c r="J20" s="140">
        <v>0</v>
      </c>
      <c r="K20" s="140">
        <v>0</v>
      </c>
      <c r="L20" s="140">
        <v>7490</v>
      </c>
      <c r="M20" s="140">
        <v>0</v>
      </c>
      <c r="N20" s="140">
        <v>0</v>
      </c>
      <c r="O20" s="140">
        <v>2173490</v>
      </c>
    </row>
    <row r="21" spans="2:15">
      <c r="B21" s="42" t="s">
        <v>20</v>
      </c>
      <c r="C21" s="61" t="s">
        <v>51</v>
      </c>
      <c r="D21" s="140">
        <v>0</v>
      </c>
      <c r="E21" s="140">
        <v>0</v>
      </c>
      <c r="F21" s="140">
        <v>0</v>
      </c>
      <c r="G21" s="140">
        <v>0</v>
      </c>
      <c r="H21" s="140">
        <v>21</v>
      </c>
      <c r="I21" s="140">
        <v>0</v>
      </c>
      <c r="J21" s="140">
        <v>0</v>
      </c>
      <c r="K21" s="140">
        <v>0</v>
      </c>
      <c r="L21" s="140">
        <v>5409950</v>
      </c>
      <c r="M21" s="140">
        <v>0</v>
      </c>
      <c r="N21" s="140">
        <v>0</v>
      </c>
      <c r="O21" s="140">
        <v>5409971</v>
      </c>
    </row>
    <row r="22" spans="2:15">
      <c r="B22" s="42" t="s">
        <v>21</v>
      </c>
      <c r="C22" s="61" t="s">
        <v>52</v>
      </c>
      <c r="D22" s="140">
        <v>0</v>
      </c>
      <c r="E22" s="140">
        <v>0</v>
      </c>
      <c r="F22" s="140">
        <v>0</v>
      </c>
      <c r="G22" s="140">
        <v>0</v>
      </c>
      <c r="H22" s="140">
        <v>0</v>
      </c>
      <c r="I22" s="140">
        <v>0</v>
      </c>
      <c r="J22" s="140">
        <v>0</v>
      </c>
      <c r="K22" s="140">
        <v>8217911</v>
      </c>
      <c r="L22" s="140">
        <v>0</v>
      </c>
      <c r="M22" s="140">
        <v>0</v>
      </c>
      <c r="N22" s="140">
        <v>0</v>
      </c>
      <c r="O22" s="140">
        <v>8217911</v>
      </c>
    </row>
    <row r="23" spans="2:15" ht="24">
      <c r="B23" s="42" t="s">
        <v>22</v>
      </c>
      <c r="C23" s="60" t="s">
        <v>87</v>
      </c>
      <c r="D23" s="140">
        <v>0</v>
      </c>
      <c r="E23" s="140">
        <v>0</v>
      </c>
      <c r="F23" s="140">
        <v>0</v>
      </c>
      <c r="G23" s="140">
        <v>0</v>
      </c>
      <c r="H23" s="140">
        <v>0</v>
      </c>
      <c r="I23" s="140">
        <v>0</v>
      </c>
      <c r="J23" s="140">
        <v>0</v>
      </c>
      <c r="K23" s="140">
        <v>0</v>
      </c>
      <c r="L23" s="140">
        <v>0</v>
      </c>
      <c r="M23" s="140">
        <v>0</v>
      </c>
      <c r="N23" s="140">
        <v>0</v>
      </c>
      <c r="O23" s="140">
        <v>0</v>
      </c>
    </row>
    <row r="24" spans="2:15">
      <c r="B24" s="42" t="s">
        <v>23</v>
      </c>
      <c r="C24" s="61" t="s">
        <v>88</v>
      </c>
      <c r="D24" s="140">
        <v>372363</v>
      </c>
      <c r="E24" s="140">
        <v>0</v>
      </c>
      <c r="F24" s="140">
        <v>0</v>
      </c>
      <c r="G24" s="140">
        <v>0</v>
      </c>
      <c r="H24" s="140">
        <v>607254</v>
      </c>
      <c r="I24" s="140">
        <v>843375</v>
      </c>
      <c r="J24" s="140">
        <v>0</v>
      </c>
      <c r="K24" s="140">
        <v>892464</v>
      </c>
      <c r="L24" s="140">
        <v>2693615</v>
      </c>
      <c r="M24" s="140">
        <v>15751</v>
      </c>
      <c r="N24" s="140">
        <v>6236535</v>
      </c>
      <c r="O24" s="140">
        <v>11661357</v>
      </c>
    </row>
    <row r="25" spans="2:15" s="11" customFormat="1">
      <c r="B25" s="18" t="s">
        <v>24</v>
      </c>
      <c r="C25" s="62" t="s">
        <v>11</v>
      </c>
      <c r="D25" s="138">
        <v>10779399</v>
      </c>
      <c r="E25" s="138">
        <v>0</v>
      </c>
      <c r="F25" s="138">
        <v>0</v>
      </c>
      <c r="G25" s="138">
        <v>0</v>
      </c>
      <c r="H25" s="138">
        <v>1484454</v>
      </c>
      <c r="I25" s="138">
        <v>2478690</v>
      </c>
      <c r="J25" s="138">
        <v>0</v>
      </c>
      <c r="K25" s="138">
        <v>9110375</v>
      </c>
      <c r="L25" s="138">
        <v>8315384</v>
      </c>
      <c r="M25" s="138">
        <v>15751</v>
      </c>
      <c r="N25" s="138">
        <v>6236535</v>
      </c>
      <c r="O25" s="138">
        <v>38420588</v>
      </c>
    </row>
  </sheetData>
  <customSheetViews>
    <customSheetView guid="{5DDDA852-2807-4645-BC75-EBD4EF3323A7}">
      <selection activeCell="B60" sqref="B60:B62"/>
      <pageMargins left="0.7" right="0.7" top="0.75" bottom="0.75" header="0.3" footer="0.3"/>
      <pageSetup paperSize="9" orientation="portrait" r:id="rId1"/>
    </customSheetView>
    <customSheetView guid="{DB462ED3-28DC-47D7-98F7-CED01F66E2C7}">
      <selection activeCell="B60" sqref="B60:B62"/>
      <pageMargins left="0.7" right="0.7" top="0.75" bottom="0.75" header="0.3" footer="0.3"/>
      <pageSetup paperSize="9" orientation="portrait" r:id="rId2"/>
    </customSheetView>
    <customSheetView guid="{BE68C6EB-1B64-4B3E-8DDC-CA26F318E610}" topLeftCell="A18">
      <selection activeCell="D4" sqref="D4"/>
      <pageMargins left="0.7" right="0.7" top="0.75" bottom="0.75" header="0.3" footer="0.3"/>
      <pageSetup paperSize="9" orientation="portrait" r:id="rId3"/>
    </customSheetView>
    <customSheetView guid="{5AF40965-2356-4A48-B6FA-CB814CA4D7B2}">
      <selection activeCell="B60" sqref="B60:B62"/>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M33" sqref="M33"/>
      <pageMargins left="0.7" right="0.7" top="0.75" bottom="0.75" header="0.3" footer="0.3"/>
      <pageSetup paperSize="9" orientation="portrait" r:id="rId6"/>
    </customSheetView>
    <customSheetView guid="{08462586-B7E0-434D-B6F4-B2B21EAA5D46}" topLeftCell="A43">
      <selection activeCell="B60" sqref="B60:B62"/>
      <pageMargins left="0.7" right="0.7" top="0.75" bottom="0.75" header="0.3" footer="0.3"/>
      <pageSetup paperSize="9" orientation="portrait" r:id="rId7"/>
    </customSheetView>
    <customSheetView guid="{59094C18-3CB5-482F-AA6A-9C313A318EBB}" topLeftCell="A43">
      <selection activeCell="B60" sqref="B60:B62"/>
      <pageMargins left="0.7" right="0.7" top="0.75" bottom="0.75" header="0.3" footer="0.3"/>
      <pageSetup paperSize="9" orientation="portrait" r:id="rId8"/>
    </customSheetView>
    <customSheetView guid="{FD092655-EBEC-4730-9895-1567D9B70D5F}" topLeftCell="O10">
      <selection activeCell="W42" sqref="W42"/>
      <pageMargins left="0.7" right="0.7" top="0.75" bottom="0.75" header="0.3" footer="0.3"/>
      <pageSetup paperSize="9" orientation="portrait" r:id="rId9"/>
    </customSheetView>
    <customSheetView guid="{7CA1DEE6-746E-4947-9BED-24AAED6E8B57}" topLeftCell="A10">
      <selection activeCell="K32" sqref="K32"/>
      <pageMargins left="0.7" right="0.7" top="0.75" bottom="0.75" header="0.3" footer="0.3"/>
      <pageSetup paperSize="9" orientation="portrait" r:id="rId10"/>
    </customSheetView>
    <customSheetView guid="{70E7FFDC-983F-46F7-B68F-0BE0A8C942E0}" topLeftCell="A31">
      <selection activeCell="J49" sqref="J49"/>
      <pageMargins left="0.7" right="0.7" top="0.75" bottom="0.75" header="0.3" footer="0.3"/>
      <pageSetup paperSize="9" orientation="portrait" r:id="rId11"/>
    </customSheetView>
    <customSheetView guid="{F536E858-E5B2-4B36-88FC-BE776803F921}" topLeftCell="O10">
      <selection activeCell="W42" sqref="W42"/>
      <pageMargins left="0.7" right="0.7" top="0.75" bottom="0.75" header="0.3" footer="0.3"/>
      <pageSetup paperSize="9" orientation="portrait" r:id="rId12"/>
    </customSheetView>
    <customSheetView guid="{0780CBEB-AF66-401E-9AFD-5F77700585BC}">
      <selection activeCell="L44" sqref="L44"/>
      <pageMargins left="0.7" right="0.7" top="0.75" bottom="0.75" header="0.3" footer="0.3"/>
      <pageSetup paperSize="9" orientation="portrait" r:id="rId13"/>
    </customSheetView>
    <customSheetView guid="{F0048D33-26BA-4893-8BCC-88CEF82FEBB6}">
      <selection activeCell="N18" sqref="N18"/>
      <pageMargins left="0.7" right="0.7" top="0.75" bottom="0.75" header="0.3" footer="0.3"/>
      <pageSetup paperSize="9" orientation="portrait" r:id="rId14"/>
    </customSheetView>
    <customSheetView guid="{8A1326BD-F0AB-414F-9F91-C2BB94CC9C17}" topLeftCell="A13">
      <selection activeCell="AI17" sqref="AI17"/>
      <pageMargins left="0.7" right="0.7" top="0.75" bottom="0.75" header="0.3" footer="0.3"/>
      <pageSetup paperSize="9" orientation="portrait" r:id="rId15"/>
    </customSheetView>
    <customSheetView guid="{FB7DEBE1-1047-4BE4-82FD-4BCA0CA8DD58}" topLeftCell="A4">
      <selection activeCell="E17" sqref="E17"/>
      <pageMargins left="0.7" right="0.7" top="0.75" bottom="0.75" header="0.3" footer="0.3"/>
      <pageSetup paperSize="9" orientation="portrait" r:id="rId16"/>
    </customSheetView>
    <customSheetView guid="{B3153F5C-CAD5-4C41-96F3-3BC56052414C}" topLeftCell="A33">
      <selection activeCell="A33" sqref="A33:H46"/>
      <pageMargins left="0.7" right="0.7" top="0.75" bottom="0.75" header="0.3" footer="0.3"/>
      <pageSetup paperSize="9" orientation="portrait" r:id="rId17"/>
    </customSheetView>
    <customSheetView guid="{A7B3A108-9CF6-4687-9321-110D304B17B9}" topLeftCell="O10">
      <selection activeCell="W42" sqref="W42"/>
      <pageMargins left="0.7" right="0.7" top="0.75" bottom="0.75" header="0.3" footer="0.3"/>
      <pageSetup paperSize="9" orientation="portrait" r:id="rId18"/>
    </customSheetView>
    <customSheetView guid="{D2C72E70-F766-4D56-9E10-3C91A63BB7F3}" topLeftCell="A28">
      <selection activeCell="B38" sqref="B38"/>
      <pageMargins left="0.7" right="0.7" top="0.75" bottom="0.75" header="0.3" footer="0.3"/>
      <pageSetup paperSize="9" orientation="portrait" r:id="rId19"/>
    </customSheetView>
    <customSheetView guid="{7CCD1884-1631-4809-8751-AE0939C32419}">
      <selection activeCell="B60" sqref="B60:B62"/>
      <pageMargins left="0.7" right="0.7" top="0.75" bottom="0.75" header="0.3" footer="0.3"/>
      <pageSetup paperSize="9" orientation="portrait" r:id="rId20"/>
    </customSheetView>
    <customSheetView guid="{3AD1D9CC-D162-4119-AFCC-0AF9105FB248}">
      <selection activeCell="F74" sqref="F74"/>
      <pageMargins left="0.7" right="0.7" top="0.75" bottom="0.75" header="0.3" footer="0.3"/>
      <pageSetup paperSize="9" orientation="portrait" r:id="rId21"/>
    </customSheetView>
    <customSheetView guid="{931AA63B-6827-4BF4-8E25-ED232A88A09C}" topLeftCell="O10">
      <selection activeCell="W42" sqref="W42"/>
      <pageMargins left="0.7" right="0.7" top="0.75" bottom="0.75" header="0.3" footer="0.3"/>
      <pageSetup paperSize="9" orientation="portrait" r:id="rId22"/>
    </customSheetView>
    <customSheetView guid="{CA1DE4BE-C006-4405-B064-304EE6CCACF1}" topLeftCell="A43">
      <selection activeCell="B60" sqref="B60:B62"/>
      <pageMargins left="0.7" right="0.7" top="0.75" bottom="0.75" header="0.3" footer="0.3"/>
      <pageSetup paperSize="9" orientation="portrait" r:id="rId23"/>
    </customSheetView>
    <customSheetView guid="{D3393B8E-C3CB-4E3A-976E-E4CD065299F0}">
      <selection activeCell="L14" sqref="L14:S27"/>
      <pageMargins left="0.7" right="0.7" top="0.75" bottom="0.75" header="0.3" footer="0.3"/>
      <pageSetup paperSize="9" orientation="portrait" r:id="rId24"/>
    </customSheetView>
    <customSheetView guid="{21329C76-F86B-400D-B8F5-F75B383E5B14}" topLeftCell="A43">
      <selection activeCell="B60" sqref="B60:B62"/>
      <pageMargins left="0.7" right="0.7" top="0.75" bottom="0.75" header="0.3" footer="0.3"/>
      <pageSetup paperSize="9" orientation="portrait" r:id="rId25"/>
    </customSheetView>
    <customSheetView guid="{CFC92B1C-D4F2-414F-8F12-92F529035B08}" topLeftCell="A53">
      <selection activeCell="F74" sqref="F74"/>
      <pageMargins left="0.7" right="0.7" top="0.75" bottom="0.75" header="0.3" footer="0.3"/>
      <pageSetup paperSize="9" orientation="portrait" r:id="rId26"/>
    </customSheetView>
    <customSheetView guid="{697182B0-1BEF-4A85-93A0-596802852AF2}">
      <selection activeCell="B60" sqref="B60:B62"/>
      <pageMargins left="0.7" right="0.7" top="0.75" bottom="0.75" header="0.3" footer="0.3"/>
      <pageSetup paperSize="9" orientation="portrait" r:id="rId27"/>
    </customSheetView>
    <customSheetView guid="{D37F8A47-E42F-4741-BE8D-5D961F7BB394}" topLeftCell="A18">
      <selection activeCell="D4" sqref="D4"/>
      <pageMargins left="0.7" right="0.7" top="0.75" bottom="0.75" header="0.3" footer="0.3"/>
      <pageSetup paperSize="9" orientation="portrait" r:id="rId28"/>
    </customSheetView>
    <customSheetView guid="{C83D4249-7B44-432A-B7FB-A6ACA6880240}" topLeftCell="A18">
      <selection activeCell="D4" sqref="D4"/>
      <pageMargins left="0.7" right="0.7" top="0.75" bottom="0.75" header="0.3" footer="0.3"/>
      <pageSetup paperSize="9" orientation="portrait" r:id="rId29"/>
    </customSheetView>
    <customSheetView guid="{51337751-BEAF-43F3-8CC9-400B99E751E8}" topLeftCell="A31">
      <selection activeCell="N62" sqref="N6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3">
    <mergeCell ref="C12:C13"/>
    <mergeCell ref="O12:O13"/>
    <mergeCell ref="D12:N12"/>
  </mergeCells>
  <pageMargins left="0.7" right="0.7" top="0.75" bottom="0.75" header="0.3" footer="0.3"/>
  <pageSetup paperSize="9" orientation="portrait" r:id="rId3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tint="-0.249977111117893"/>
  </sheetPr>
  <dimension ref="A1:H19"/>
  <sheetViews>
    <sheetView showGridLines="0" workbookViewId="0">
      <selection activeCell="D22" sqref="D22"/>
    </sheetView>
  </sheetViews>
  <sheetFormatPr defaultColWidth="9.140625" defaultRowHeight="12"/>
  <cols>
    <col min="1" max="1" width="5.85546875" style="2" customWidth="1"/>
    <col min="2" max="2" width="3" style="2" customWidth="1"/>
    <col min="3" max="3" width="26.42578125" style="2" bestFit="1" customWidth="1"/>
    <col min="4" max="4" width="17.28515625" style="2" customWidth="1"/>
    <col min="5" max="8" width="14.140625" style="2" customWidth="1"/>
    <col min="9" max="16384" width="9.140625" style="2"/>
  </cols>
  <sheetData>
    <row r="1" spans="1:8" ht="12.75">
      <c r="A1" s="457" t="str">
        <f>HYPERLINK("#INDEX!A2","към началната страница")</f>
        <v>към началната страница</v>
      </c>
      <c r="B1" s="724"/>
      <c r="C1" s="724"/>
    </row>
    <row r="2" spans="1:8" ht="12.75">
      <c r="A2"/>
    </row>
    <row r="3" spans="1:8" ht="12.75">
      <c r="A3"/>
    </row>
    <row r="4" spans="1:8" ht="12.75">
      <c r="A4"/>
    </row>
    <row r="5" spans="1:8" ht="12.75">
      <c r="A5"/>
    </row>
    <row r="6" spans="1:8" ht="12.75">
      <c r="A6"/>
    </row>
    <row r="7" spans="1:8" ht="12.75">
      <c r="A7"/>
    </row>
    <row r="8" spans="1:8" ht="12.75">
      <c r="A8"/>
    </row>
    <row r="9" spans="1:8">
      <c r="B9" s="360" t="s">
        <v>216</v>
      </c>
      <c r="C9" s="361"/>
      <c r="D9" s="361"/>
      <c r="E9" s="361"/>
      <c r="F9" s="361"/>
      <c r="G9" s="361"/>
      <c r="H9" s="361"/>
    </row>
    <row r="10" spans="1:8">
      <c r="B10" s="8"/>
    </row>
    <row r="11" spans="1:8" ht="12.75" customHeight="1">
      <c r="G11" s="805" t="s">
        <v>131</v>
      </c>
      <c r="H11" s="805"/>
    </row>
    <row r="12" spans="1:8" ht="51" customHeight="1">
      <c r="B12" s="41"/>
      <c r="C12" s="41"/>
      <c r="D12" s="146" t="s">
        <v>202</v>
      </c>
      <c r="E12" s="146" t="s">
        <v>203</v>
      </c>
      <c r="F12" s="146" t="s">
        <v>204</v>
      </c>
      <c r="G12" s="146" t="s">
        <v>206</v>
      </c>
      <c r="H12" s="146" t="s">
        <v>205</v>
      </c>
    </row>
    <row r="13" spans="1:8">
      <c r="B13" s="12"/>
      <c r="C13" s="12"/>
      <c r="D13" s="404" t="s">
        <v>0</v>
      </c>
      <c r="E13" s="404" t="s">
        <v>1</v>
      </c>
      <c r="F13" s="404" t="s">
        <v>2</v>
      </c>
      <c r="G13" s="404" t="s">
        <v>3</v>
      </c>
      <c r="H13" s="404" t="s">
        <v>4</v>
      </c>
    </row>
    <row r="14" spans="1:8">
      <c r="B14" s="42" t="s">
        <v>14</v>
      </c>
      <c r="C14" s="61" t="s">
        <v>246</v>
      </c>
      <c r="D14" s="140">
        <v>0</v>
      </c>
      <c r="E14" s="140">
        <v>0</v>
      </c>
      <c r="F14" s="140">
        <v>0</v>
      </c>
      <c r="G14" s="140">
        <v>0</v>
      </c>
      <c r="H14" s="140">
        <v>0</v>
      </c>
    </row>
    <row r="15" spans="1:8">
      <c r="B15" s="42" t="s">
        <v>15</v>
      </c>
      <c r="C15" s="61" t="s">
        <v>247</v>
      </c>
      <c r="D15" s="140">
        <v>0</v>
      </c>
      <c r="E15" s="140">
        <v>0</v>
      </c>
      <c r="F15" s="140">
        <v>0</v>
      </c>
      <c r="G15" s="140">
        <v>0</v>
      </c>
      <c r="H15" s="140">
        <v>0</v>
      </c>
    </row>
    <row r="16" spans="1:8">
      <c r="B16" s="42" t="s">
        <v>16</v>
      </c>
      <c r="C16" s="61" t="s">
        <v>105</v>
      </c>
      <c r="D16" s="140">
        <v>0</v>
      </c>
      <c r="E16" s="140">
        <v>0</v>
      </c>
      <c r="F16" s="140">
        <v>0</v>
      </c>
      <c r="G16" s="140">
        <v>0</v>
      </c>
      <c r="H16" s="140">
        <v>0</v>
      </c>
    </row>
    <row r="17" spans="2:8" s="11" customFormat="1">
      <c r="B17" s="18" t="s">
        <v>17</v>
      </c>
      <c r="C17" s="62" t="s">
        <v>11</v>
      </c>
      <c r="D17" s="138">
        <v>0</v>
      </c>
      <c r="E17" s="138">
        <v>0</v>
      </c>
      <c r="F17" s="138">
        <v>0</v>
      </c>
      <c r="G17" s="138">
        <v>0</v>
      </c>
      <c r="H17" s="138">
        <v>0</v>
      </c>
    </row>
    <row r="19" spans="2:8" ht="11.25" customHeight="1"/>
  </sheetData>
  <customSheetViews>
    <customSheetView guid="{5DDDA852-2807-4645-BC75-EBD4EF3323A7}">
      <selection activeCell="B37" sqref="B37:C39"/>
      <pageMargins left="0.7" right="0.7" top="0.75" bottom="0.75" header="0.3" footer="0.3"/>
      <pageSetup paperSize="9" orientation="portrait" r:id="rId1"/>
    </customSheetView>
    <customSheetView guid="{DB462ED3-28DC-47D7-98F7-CED01F66E2C7}" topLeftCell="A34">
      <selection activeCell="B37" sqref="B37:C40"/>
      <pageMargins left="0.7" right="0.7" top="0.75" bottom="0.75" header="0.3" footer="0.3"/>
      <pageSetup paperSize="9" orientation="portrait" r:id="rId2"/>
    </customSheetView>
    <customSheetView guid="{BE68C6EB-1B64-4B3E-8DDC-CA26F318E610}" topLeftCell="A3">
      <selection activeCell="D4" sqref="D4"/>
      <pageMargins left="0.7" right="0.7" top="0.75" bottom="0.75" header="0.3" footer="0.3"/>
      <pageSetup paperSize="9" orientation="portrait" r:id="rId3"/>
    </customSheetView>
    <customSheetView guid="{5AF40965-2356-4A48-B6FA-CB814CA4D7B2}" topLeftCell="A34">
      <selection activeCell="B37" sqref="B37:C40"/>
      <pageMargins left="0.7" right="0.7" top="0.75" bottom="0.75" header="0.3" footer="0.3"/>
      <pageSetup paperSize="9" orientation="portrait" r:id="rId4"/>
    </customSheetView>
    <customSheetView guid="{3FCB7B24-049F-4685-83CB-5231093E0117}">
      <selection activeCell="D34" sqref="D34"/>
      <pageMargins left="0.7" right="0.7" top="0.75" bottom="0.75" header="0.3" footer="0.3"/>
      <pageSetup paperSize="9" orientation="portrait" r:id="rId5"/>
    </customSheetView>
    <customSheetView guid="{F277ACEF-9FF8-431F-8537-DE60B790AA4F}">
      <selection activeCell="D34" sqref="D34"/>
      <pageMargins left="0.7" right="0.7" top="0.75" bottom="0.75" header="0.3" footer="0.3"/>
      <pageSetup paperSize="9" orientation="portrait" r:id="rId6"/>
    </customSheetView>
    <customSheetView guid="{08462586-B7E0-434D-B6F4-B2B21EAA5D46}" topLeftCell="A34">
      <selection activeCell="B37" sqref="B37:C40"/>
      <pageMargins left="0.7" right="0.7" top="0.75" bottom="0.75" header="0.3" footer="0.3"/>
      <pageSetup paperSize="9" orientation="portrait" r:id="rId7"/>
    </customSheetView>
    <customSheetView guid="{59094C18-3CB5-482F-AA6A-9C313A318EBB}">
      <selection activeCell="B37" sqref="B37:C39"/>
      <pageMargins left="0.7" right="0.7" top="0.75" bottom="0.75" header="0.3" footer="0.3"/>
      <pageSetup paperSize="9" orientation="portrait" r:id="rId8"/>
    </customSheetView>
    <customSheetView guid="{FD092655-EBEC-4730-9895-1567D9B70D5F}">
      <selection activeCell="F51" sqref="F51"/>
      <pageMargins left="0.7" right="0.7" top="0.75" bottom="0.75" header="0.3" footer="0.3"/>
      <pageSetup paperSize="9" orientation="portrait" r:id="rId9"/>
    </customSheetView>
    <customSheetView guid="{D2C72E70-F766-4D56-9E10-3C91A63BB7F3}">
      <selection activeCell="B13" sqref="B13"/>
      <pageMargins left="0.7" right="0.7" top="0.75" bottom="0.75" header="0.3" footer="0.3"/>
      <pageSetup paperSize="9" orientation="portrait" r:id="rId10"/>
    </customSheetView>
    <customSheetView guid="{7CCD1884-1631-4809-8751-AE0939C32419}">
      <selection activeCell="B37" sqref="B37:C39"/>
      <pageMargins left="0.7" right="0.7" top="0.75" bottom="0.75" header="0.3" footer="0.3"/>
      <pageSetup paperSize="9" orientation="portrait" r:id="rId11"/>
    </customSheetView>
    <customSheetView guid="{3AD1D9CC-D162-4119-AFCC-0AF9105FB248}">
      <selection activeCell="F51" sqref="F51"/>
      <pageMargins left="0.7" right="0.7" top="0.75" bottom="0.75" header="0.3" footer="0.3"/>
      <pageSetup paperSize="9" orientation="portrait" r:id="rId12"/>
    </customSheetView>
    <customSheetView guid="{931AA63B-6827-4BF4-8E25-ED232A88A09C}">
      <selection activeCell="I28" sqref="I28"/>
      <pageMargins left="0.7" right="0.7" top="0.75" bottom="0.75" header="0.3" footer="0.3"/>
      <pageSetup paperSize="9" orientation="portrait" r:id="rId13"/>
    </customSheetView>
    <customSheetView guid="{CA1DE4BE-C006-4405-B064-304EE6CCACF1}" topLeftCell="A34">
      <selection activeCell="B37" sqref="B37:C40"/>
      <pageMargins left="0.7" right="0.7" top="0.75" bottom="0.75" header="0.3" footer="0.3"/>
      <pageSetup paperSize="9" orientation="portrait" r:id="rId14"/>
    </customSheetView>
    <customSheetView guid="{D3393B8E-C3CB-4E3A-976E-E4CD065299F0}">
      <selection activeCell="D34" sqref="D34"/>
      <pageMargins left="0.7" right="0.7" top="0.75" bottom="0.75" header="0.3" footer="0.3"/>
      <pageSetup paperSize="9" orientation="portrait" r:id="rId15"/>
    </customSheetView>
    <customSheetView guid="{21329C76-F86B-400D-B8F5-F75B383E5B14}" topLeftCell="A34">
      <selection activeCell="B37" sqref="B37:C40"/>
      <pageMargins left="0.7" right="0.7" top="0.75" bottom="0.75" header="0.3" footer="0.3"/>
      <pageSetup paperSize="9" orientation="portrait" r:id="rId16"/>
    </customSheetView>
    <customSheetView guid="{CFC92B1C-D4F2-414F-8F12-92F529035B08}" topLeftCell="A24">
      <selection activeCell="F51" sqref="F51"/>
      <pageMargins left="0.7" right="0.7" top="0.75" bottom="0.75" header="0.3" footer="0.3"/>
      <pageSetup paperSize="9" orientation="portrait" r:id="rId17"/>
    </customSheetView>
    <customSheetView guid="{697182B0-1BEF-4A85-93A0-596802852AF2}" topLeftCell="A34">
      <selection activeCell="B37" sqref="B37:C40"/>
      <pageMargins left="0.7" right="0.7" top="0.75" bottom="0.75" header="0.3" footer="0.3"/>
      <pageSetup paperSize="9" orientation="portrait" r:id="rId18"/>
    </customSheetView>
    <customSheetView guid="{D37F8A47-E42F-4741-BE8D-5D961F7BB394}" topLeftCell="A3">
      <selection activeCell="D4" sqref="D4"/>
      <pageMargins left="0.7" right="0.7" top="0.75" bottom="0.75" header="0.3" footer="0.3"/>
      <pageSetup paperSize="9" orientation="portrait" r:id="rId19"/>
    </customSheetView>
    <customSheetView guid="{C83D4249-7B44-432A-B7FB-A6ACA6880240}" topLeftCell="A3">
      <selection activeCell="D4" sqref="D4"/>
      <pageMargins left="0.7" right="0.7" top="0.75" bottom="0.75" header="0.3" footer="0.3"/>
      <pageSetup paperSize="9" orientation="portrait" r:id="rId20"/>
    </customSheetView>
    <customSheetView guid="{51337751-BEAF-43F3-8CC9-400B99E751E8}" topLeftCell="A13">
      <selection activeCell="G43" sqref="G43"/>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mergeCells count="1">
    <mergeCell ref="G11:H11"/>
  </mergeCells>
  <pageMargins left="0.7" right="0.7" top="0.75" bottom="0.75" header="0.3" footer="0.3"/>
  <pageSetup paperSize="9" orientation="portrait" r:id="rId2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tint="-0.249977111117893"/>
  </sheetPr>
  <dimension ref="A1:K24"/>
  <sheetViews>
    <sheetView showGridLines="0" workbookViewId="0">
      <selection activeCell="D1" sqref="D1"/>
    </sheetView>
  </sheetViews>
  <sheetFormatPr defaultColWidth="9.140625" defaultRowHeight="12"/>
  <cols>
    <col min="1" max="1" width="5.85546875" style="2" customWidth="1"/>
    <col min="2" max="2" width="3" style="2" customWidth="1"/>
    <col min="3" max="3" width="26.42578125" style="2" bestFit="1" customWidth="1"/>
    <col min="4" max="4" width="11.140625" style="2" customWidth="1"/>
    <col min="5" max="5" width="9.42578125" style="2" customWidth="1"/>
    <col min="6" max="6" width="9.140625" style="2" bestFit="1" customWidth="1"/>
    <col min="7" max="7" width="12.5703125" style="2" customWidth="1"/>
    <col min="8" max="8" width="9.42578125" style="2" customWidth="1"/>
    <col min="9" max="9" width="9.140625" style="2" bestFit="1" customWidth="1"/>
    <col min="10" max="10" width="9.5703125" style="2" bestFit="1" customWidth="1"/>
    <col min="11" max="11" width="12.42578125" style="2" customWidth="1"/>
    <col min="12" max="16384" width="9.140625" style="2"/>
  </cols>
  <sheetData>
    <row r="1" spans="1:11" ht="12.75">
      <c r="A1" s="457" t="str">
        <f>HYPERLINK("#INDEX!A2","към началната страница")</f>
        <v>към началната страница</v>
      </c>
      <c r="B1" s="724"/>
      <c r="C1" s="724"/>
    </row>
    <row r="2" spans="1:11" ht="12.75">
      <c r="A2"/>
    </row>
    <row r="3" spans="1:11" ht="12.75">
      <c r="A3"/>
    </row>
    <row r="4" spans="1:11" ht="12.75">
      <c r="A4"/>
    </row>
    <row r="5" spans="1:11" ht="12.75">
      <c r="A5"/>
    </row>
    <row r="6" spans="1:11" ht="12.75">
      <c r="A6"/>
    </row>
    <row r="7" spans="1:11" ht="12.75">
      <c r="A7"/>
    </row>
    <row r="8" spans="1:11" ht="12.75">
      <c r="A8"/>
    </row>
    <row r="9" spans="1:11">
      <c r="B9" s="360" t="s">
        <v>1024</v>
      </c>
      <c r="C9" s="361"/>
      <c r="D9" s="361"/>
      <c r="E9" s="361"/>
      <c r="F9" s="361"/>
      <c r="G9" s="361"/>
      <c r="H9" s="361"/>
      <c r="I9" s="361"/>
      <c r="J9" s="361"/>
      <c r="K9" s="361"/>
    </row>
    <row r="10" spans="1:11">
      <c r="B10" s="8"/>
    </row>
    <row r="11" spans="1:11" ht="12.75" customHeight="1">
      <c r="H11" s="26"/>
      <c r="I11" s="26"/>
      <c r="J11" s="824" t="s">
        <v>131</v>
      </c>
      <c r="K11" s="824"/>
    </row>
    <row r="12" spans="1:11" ht="15.75" customHeight="1">
      <c r="C12" s="11"/>
      <c r="D12" s="796" t="s">
        <v>1556</v>
      </c>
      <c r="E12" s="796"/>
      <c r="F12" s="796"/>
      <c r="G12" s="796"/>
      <c r="H12" s="796" t="s">
        <v>1557</v>
      </c>
      <c r="I12" s="796"/>
      <c r="J12" s="796"/>
      <c r="K12" s="796"/>
    </row>
    <row r="13" spans="1:11">
      <c r="B13" s="12"/>
      <c r="C13" s="864" t="s">
        <v>1562</v>
      </c>
      <c r="D13" s="873" t="s">
        <v>1560</v>
      </c>
      <c r="E13" s="793"/>
      <c r="F13" s="791" t="s">
        <v>1561</v>
      </c>
      <c r="G13" s="793"/>
      <c r="H13" s="791" t="s">
        <v>1560</v>
      </c>
      <c r="I13" s="793"/>
      <c r="J13" s="791" t="s">
        <v>1561</v>
      </c>
      <c r="K13" s="793"/>
    </row>
    <row r="14" spans="1:11" ht="24">
      <c r="B14" s="12"/>
      <c r="C14" s="865"/>
      <c r="D14" s="507" t="s">
        <v>1558</v>
      </c>
      <c r="E14" s="146" t="s">
        <v>1559</v>
      </c>
      <c r="F14" s="146" t="s">
        <v>1558</v>
      </c>
      <c r="G14" s="146" t="s">
        <v>1559</v>
      </c>
      <c r="H14" s="146" t="s">
        <v>1558</v>
      </c>
      <c r="I14" s="146" t="s">
        <v>1559</v>
      </c>
      <c r="J14" s="146" t="s">
        <v>1558</v>
      </c>
      <c r="K14" s="146" t="s">
        <v>1559</v>
      </c>
    </row>
    <row r="15" spans="1:11">
      <c r="B15" s="12"/>
      <c r="C15" s="508"/>
      <c r="D15" s="447" t="s">
        <v>0</v>
      </c>
      <c r="E15" s="375" t="s">
        <v>1</v>
      </c>
      <c r="F15" s="375" t="s">
        <v>2</v>
      </c>
      <c r="G15" s="375" t="s">
        <v>3</v>
      </c>
      <c r="H15" s="375" t="s">
        <v>4</v>
      </c>
      <c r="I15" s="375" t="s">
        <v>5</v>
      </c>
      <c r="J15" s="375" t="s">
        <v>6</v>
      </c>
      <c r="K15" s="375" t="s">
        <v>61</v>
      </c>
    </row>
    <row r="16" spans="1:11" s="11" customFormat="1">
      <c r="B16" s="14" t="s">
        <v>14</v>
      </c>
      <c r="C16" s="508" t="s">
        <v>246</v>
      </c>
      <c r="D16" s="140">
        <v>0</v>
      </c>
      <c r="E16" s="140">
        <v>0</v>
      </c>
      <c r="F16" s="140">
        <v>0</v>
      </c>
      <c r="G16" s="140">
        <v>0</v>
      </c>
      <c r="H16" s="140">
        <v>0</v>
      </c>
      <c r="I16" s="140">
        <v>0</v>
      </c>
      <c r="J16" s="140">
        <v>0</v>
      </c>
      <c r="K16" s="140">
        <v>0</v>
      </c>
    </row>
    <row r="17" spans="2:11">
      <c r="B17" s="14" t="s">
        <v>15</v>
      </c>
      <c r="C17" s="13" t="s">
        <v>247</v>
      </c>
      <c r="D17" s="140">
        <v>0</v>
      </c>
      <c r="E17" s="140">
        <v>0</v>
      </c>
      <c r="F17" s="140">
        <v>0</v>
      </c>
      <c r="G17" s="140">
        <v>0</v>
      </c>
      <c r="H17" s="140">
        <v>0</v>
      </c>
      <c r="I17" s="140">
        <v>0</v>
      </c>
      <c r="J17" s="140">
        <v>0</v>
      </c>
      <c r="K17" s="140">
        <v>0</v>
      </c>
    </row>
    <row r="18" spans="2:11">
      <c r="B18" s="14" t="s">
        <v>16</v>
      </c>
      <c r="C18" s="13" t="s">
        <v>105</v>
      </c>
      <c r="D18" s="140">
        <v>0</v>
      </c>
      <c r="E18" s="140">
        <v>0</v>
      </c>
      <c r="F18" s="140">
        <v>0</v>
      </c>
      <c r="G18" s="140">
        <v>0</v>
      </c>
      <c r="H18" s="140">
        <v>0</v>
      </c>
      <c r="I18" s="140">
        <v>0</v>
      </c>
      <c r="J18" s="140">
        <v>0</v>
      </c>
      <c r="K18" s="140">
        <v>0</v>
      </c>
    </row>
    <row r="19" spans="2:11">
      <c r="B19" s="14" t="s">
        <v>17</v>
      </c>
      <c r="C19" s="13" t="s">
        <v>246</v>
      </c>
      <c r="D19" s="140">
        <v>0</v>
      </c>
      <c r="E19" s="140">
        <v>0</v>
      </c>
      <c r="F19" s="140">
        <v>0</v>
      </c>
      <c r="G19" s="140">
        <v>0</v>
      </c>
      <c r="H19" s="140">
        <v>0</v>
      </c>
      <c r="I19" s="140">
        <v>0</v>
      </c>
      <c r="J19" s="140">
        <v>0</v>
      </c>
      <c r="K19" s="140">
        <v>0</v>
      </c>
    </row>
    <row r="20" spans="2:11">
      <c r="B20" s="14" t="s">
        <v>18</v>
      </c>
      <c r="C20" s="13" t="s">
        <v>247</v>
      </c>
      <c r="D20" s="140">
        <v>0</v>
      </c>
      <c r="E20" s="140">
        <v>0</v>
      </c>
      <c r="F20" s="140">
        <v>0</v>
      </c>
      <c r="G20" s="140">
        <v>0</v>
      </c>
      <c r="H20" s="140">
        <v>0</v>
      </c>
      <c r="I20" s="140">
        <v>0</v>
      </c>
      <c r="J20" s="140">
        <v>0</v>
      </c>
      <c r="K20" s="140">
        <v>0</v>
      </c>
    </row>
    <row r="21" spans="2:11">
      <c r="B21" s="14" t="s">
        <v>19</v>
      </c>
      <c r="C21" s="13" t="s">
        <v>105</v>
      </c>
      <c r="D21" s="140">
        <v>0</v>
      </c>
      <c r="E21" s="140">
        <v>0</v>
      </c>
      <c r="F21" s="140">
        <v>0</v>
      </c>
      <c r="G21" s="140">
        <v>0</v>
      </c>
      <c r="H21" s="140">
        <v>0</v>
      </c>
      <c r="I21" s="140">
        <v>0</v>
      </c>
      <c r="J21" s="140">
        <v>0</v>
      </c>
      <c r="K21" s="140">
        <v>0</v>
      </c>
    </row>
    <row r="22" spans="2:11">
      <c r="B22" s="14" t="s">
        <v>20</v>
      </c>
      <c r="C22" s="13" t="s">
        <v>247</v>
      </c>
      <c r="D22" s="140">
        <v>0</v>
      </c>
      <c r="E22" s="140">
        <v>0</v>
      </c>
      <c r="F22" s="140">
        <v>0</v>
      </c>
      <c r="G22" s="140">
        <v>0</v>
      </c>
      <c r="H22" s="140">
        <v>0</v>
      </c>
      <c r="I22" s="140">
        <v>0</v>
      </c>
      <c r="J22" s="140">
        <v>0</v>
      </c>
      <c r="K22" s="140">
        <v>0</v>
      </c>
    </row>
    <row r="23" spans="2:11">
      <c r="B23" s="14" t="s">
        <v>21</v>
      </c>
      <c r="C23" s="13" t="s">
        <v>105</v>
      </c>
      <c r="D23" s="140">
        <v>0</v>
      </c>
      <c r="E23" s="140">
        <v>0</v>
      </c>
      <c r="F23" s="140">
        <v>0</v>
      </c>
      <c r="G23" s="140">
        <v>0</v>
      </c>
      <c r="H23" s="140">
        <v>0</v>
      </c>
      <c r="I23" s="140">
        <v>0</v>
      </c>
      <c r="J23" s="140">
        <v>0</v>
      </c>
      <c r="K23" s="140">
        <v>0</v>
      </c>
    </row>
    <row r="24" spans="2:11">
      <c r="B24" s="22">
        <v>9</v>
      </c>
      <c r="C24" s="40" t="s">
        <v>11</v>
      </c>
      <c r="D24" s="140">
        <v>0</v>
      </c>
      <c r="E24" s="140">
        <v>0</v>
      </c>
      <c r="F24" s="140">
        <v>0</v>
      </c>
      <c r="G24" s="140">
        <v>0</v>
      </c>
      <c r="H24" s="140">
        <v>0</v>
      </c>
      <c r="I24" s="140">
        <v>0</v>
      </c>
      <c r="J24" s="140">
        <v>0</v>
      </c>
      <c r="K24" s="140">
        <v>0</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31">
      <selection activeCell="F66" sqref="F66"/>
      <pageMargins left="0.7" right="0.7" top="0.75" bottom="0.75" header="0.3" footer="0.3"/>
      <pageSetup paperSize="9" orientation="portrait" r:id="rId2"/>
    </customSheetView>
    <customSheetView guid="{BE68C6EB-1B64-4B3E-8DDC-CA26F318E610}" topLeftCell="A31">
      <selection activeCell="F66" sqref="F66"/>
      <pageMargins left="0.7" right="0.7" top="0.75" bottom="0.75" header="0.3" footer="0.3"/>
      <pageSetup paperSize="9" orientation="portrait" r:id="rId3"/>
    </customSheetView>
    <customSheetView guid="{5AF40965-2356-4A48-B6FA-CB814CA4D7B2}">
      <selection activeCell="F66" sqref="F66"/>
      <pageMargins left="0.7" right="0.7" top="0.75" bottom="0.75" header="0.3" footer="0.3"/>
      <pageSetup paperSize="9" orientation="portrait" r:id="rId4"/>
    </customSheetView>
    <customSheetView guid="{3FCB7B24-049F-4685-83CB-5231093E0117}" topLeftCell="A22">
      <selection activeCell="D4" sqref="D4"/>
      <pageMargins left="0.7" right="0.7" top="0.75" bottom="0.75" header="0.3" footer="0.3"/>
      <pageSetup paperSize="9" orientation="portrait" r:id="rId5"/>
    </customSheetView>
    <customSheetView guid="{F277ACEF-9FF8-431F-8537-DE60B790AA4F}" topLeftCell="A22">
      <selection activeCell="D4" sqref="D4"/>
      <pageMargins left="0.7" right="0.7" top="0.75" bottom="0.75" header="0.3" footer="0.3"/>
      <pageSetup paperSize="9" orientation="portrait" r:id="rId6"/>
    </customSheetView>
    <customSheetView guid="{08462586-B7E0-434D-B6F4-B2B21EAA5D46}" topLeftCell="A7">
      <selection activeCell="M30" sqref="M30"/>
      <pageMargins left="0.7" right="0.7" top="0.75" bottom="0.75" header="0.3" footer="0.3"/>
      <pageSetup paperSize="9" orientation="portrait" r:id="rId7"/>
    </customSheetView>
    <customSheetView guid="{59094C18-3CB5-482F-AA6A-9C313A318EBB}" topLeftCell="A31">
      <selection activeCell="F66" sqref="F66"/>
      <pageMargins left="0.7" right="0.7" top="0.75" bottom="0.75" header="0.3" footer="0.3"/>
      <pageSetup paperSize="9" orientation="portrait" r:id="rId8"/>
    </customSheetView>
    <customSheetView guid="{FD092655-EBEC-4730-9895-1567D9B70D5F}" topLeftCell="A42">
      <selection activeCell="D65" sqref="D65"/>
      <pageMargins left="0.7" right="0.7" top="0.75" bottom="0.75" header="0.3" footer="0.3"/>
      <pageSetup paperSize="9" orientation="portrait" r:id="rId9"/>
    </customSheetView>
    <customSheetView guid="{D2C72E70-F766-4D56-9E10-3C91A63BB7F3}" topLeftCell="A7">
      <selection activeCell="B13" sqref="B13"/>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topLeftCell="A42">
      <selection activeCell="D65" sqref="D65"/>
      <pageMargins left="0.7" right="0.7" top="0.75" bottom="0.75" header="0.3" footer="0.3"/>
      <pageSetup paperSize="9" orientation="portrait" r:id="rId12"/>
    </customSheetView>
    <customSheetView guid="{931AA63B-6827-4BF4-8E25-ED232A88A09C}" topLeftCell="A42">
      <selection activeCell="D65" sqref="D65"/>
      <pageMargins left="0.7" right="0.7" top="0.75" bottom="0.75" header="0.3" footer="0.3"/>
      <pageSetup paperSize="9" orientation="portrait" r:id="rId13"/>
    </customSheetView>
    <customSheetView guid="{CA1DE4BE-C006-4405-B064-304EE6CCACF1}" topLeftCell="A7">
      <selection activeCell="M30" sqref="M30"/>
      <pageMargins left="0.7" right="0.7" top="0.75" bottom="0.75" header="0.3" footer="0.3"/>
      <pageSetup paperSize="9" orientation="portrait" r:id="rId14"/>
    </customSheetView>
    <customSheetView guid="{D3393B8E-C3CB-4E3A-976E-E4CD065299F0}" topLeftCell="A22">
      <selection activeCell="D4" sqref="D4"/>
      <pageMargins left="0.7" right="0.7" top="0.75" bottom="0.75" header="0.3" footer="0.3"/>
      <pageSetup paperSize="9" orientation="portrait" r:id="rId15"/>
    </customSheetView>
    <customSheetView guid="{21329C76-F86B-400D-B8F5-F75B383E5B14}" topLeftCell="A7">
      <selection activeCell="M30" sqref="M30"/>
      <pageMargins left="0.7" right="0.7" top="0.75" bottom="0.75" header="0.3" footer="0.3"/>
      <pageSetup paperSize="9" orientation="portrait" r:id="rId16"/>
    </customSheetView>
    <customSheetView guid="{CFC92B1C-D4F2-414F-8F12-92F529035B08}" topLeftCell="A42">
      <selection activeCell="D65" sqref="D65"/>
      <pageMargins left="0.7" right="0.7" top="0.75" bottom="0.75" header="0.3" footer="0.3"/>
      <pageSetup paperSize="9" orientation="portrait" r:id="rId17"/>
    </customSheetView>
    <customSheetView guid="{697182B0-1BEF-4A85-93A0-596802852AF2}">
      <selection activeCell="F66" sqref="F66"/>
      <pageMargins left="0.7" right="0.7" top="0.75" bottom="0.75" header="0.3" footer="0.3"/>
      <pageSetup paperSize="9" orientation="portrait" r:id="rId18"/>
    </customSheetView>
    <customSheetView guid="{D37F8A47-E42F-4741-BE8D-5D961F7BB394}" topLeftCell="A31">
      <selection activeCell="F66" sqref="F66"/>
      <pageMargins left="0.7" right="0.7" top="0.75" bottom="0.75" header="0.3" footer="0.3"/>
      <pageSetup paperSize="9" orientation="portrait" r:id="rId19"/>
    </customSheetView>
    <customSheetView guid="{C83D4249-7B44-432A-B7FB-A6ACA6880240}" topLeftCell="A31">
      <selection activeCell="F66" sqref="F66"/>
      <pageMargins left="0.7" right="0.7" top="0.75" bottom="0.75" header="0.3" footer="0.3"/>
      <pageSetup paperSize="9" orientation="portrait" r:id="rId20"/>
    </customSheetView>
    <customSheetView guid="{51337751-BEAF-43F3-8CC9-400B99E751E8}" topLeftCell="A7">
      <selection activeCell="M30" sqref="M30"/>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mergeCells count="8">
    <mergeCell ref="J11:K11"/>
    <mergeCell ref="D12:G12"/>
    <mergeCell ref="H12:K12"/>
    <mergeCell ref="C13:C14"/>
    <mergeCell ref="D13:E13"/>
    <mergeCell ref="F13:G13"/>
    <mergeCell ref="H13:I13"/>
    <mergeCell ref="J13:K13"/>
  </mergeCells>
  <pageMargins left="0.7" right="0.7" top="0.75" bottom="0.75" header="0.3" footer="0.3"/>
  <pageSetup paperSize="9" orientation="portrait" r:id="rId2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tint="-0.249977111117893"/>
  </sheetPr>
  <dimension ref="A1:F26"/>
  <sheetViews>
    <sheetView showGridLines="0" workbookViewId="0">
      <selection activeCell="F2" sqref="F2"/>
    </sheetView>
  </sheetViews>
  <sheetFormatPr defaultColWidth="9.140625" defaultRowHeight="12"/>
  <cols>
    <col min="1" max="1" width="5.85546875" style="2" customWidth="1"/>
    <col min="2" max="2" width="3" style="2" customWidth="1"/>
    <col min="3" max="3" width="40.5703125" style="2" bestFit="1" customWidth="1"/>
    <col min="4" max="4" width="9.5703125" style="2" bestFit="1" customWidth="1"/>
    <col min="5" max="5" width="12.42578125" style="2" customWidth="1"/>
    <col min="6" max="16384" width="9.140625" style="2"/>
  </cols>
  <sheetData>
    <row r="1" spans="1:6" ht="12.75">
      <c r="A1" s="457" t="str">
        <f>HYPERLINK("#INDEX!A2","към началната страница")</f>
        <v>към началната страница</v>
      </c>
      <c r="B1" s="724"/>
      <c r="C1" s="724"/>
    </row>
    <row r="2" spans="1:6" ht="12.75">
      <c r="A2"/>
    </row>
    <row r="3" spans="1:6" ht="12.75">
      <c r="A3"/>
    </row>
    <row r="4" spans="1:6" ht="12.75">
      <c r="A4"/>
    </row>
    <row r="5" spans="1:6" ht="12.75">
      <c r="A5"/>
    </row>
    <row r="6" spans="1:6" ht="12.75">
      <c r="A6"/>
    </row>
    <row r="7" spans="1:6" ht="12.75">
      <c r="A7"/>
    </row>
    <row r="8" spans="1:6" ht="12.75">
      <c r="A8"/>
    </row>
    <row r="9" spans="1:6">
      <c r="B9" s="360" t="s">
        <v>1025</v>
      </c>
      <c r="C9" s="361"/>
      <c r="D9" s="361"/>
      <c r="E9" s="361"/>
    </row>
    <row r="11" spans="1:6">
      <c r="B11" s="8"/>
    </row>
    <row r="12" spans="1:6" ht="12.75" customHeight="1">
      <c r="D12" s="805" t="s">
        <v>131</v>
      </c>
      <c r="E12" s="805"/>
    </row>
    <row r="13" spans="1:6" ht="24">
      <c r="B13" s="12"/>
      <c r="C13" s="12"/>
      <c r="D13" s="146" t="s">
        <v>1546</v>
      </c>
      <c r="E13" s="146" t="s">
        <v>1622</v>
      </c>
      <c r="F13" s="11"/>
    </row>
    <row r="14" spans="1:6">
      <c r="C14" s="12"/>
      <c r="D14" s="375" t="s">
        <v>0</v>
      </c>
      <c r="E14" s="375" t="s">
        <v>1</v>
      </c>
    </row>
    <row r="15" spans="1:6">
      <c r="B15" s="12"/>
      <c r="C15" s="13" t="s">
        <v>1547</v>
      </c>
      <c r="D15" s="427"/>
      <c r="E15" s="427"/>
    </row>
    <row r="16" spans="1:6">
      <c r="B16" s="14" t="s">
        <v>14</v>
      </c>
      <c r="C16" s="13" t="s">
        <v>1551</v>
      </c>
      <c r="D16" s="140">
        <v>0</v>
      </c>
      <c r="E16" s="140">
        <v>0</v>
      </c>
    </row>
    <row r="17" spans="2:5">
      <c r="B17" s="14" t="s">
        <v>15</v>
      </c>
      <c r="C17" s="13" t="s">
        <v>1552</v>
      </c>
      <c r="D17" s="140">
        <v>0</v>
      </c>
      <c r="E17" s="140">
        <v>0</v>
      </c>
    </row>
    <row r="18" spans="2:5">
      <c r="B18" s="14" t="s">
        <v>16</v>
      </c>
      <c r="C18" s="13" t="s">
        <v>1553</v>
      </c>
      <c r="D18" s="140">
        <v>0</v>
      </c>
      <c r="E18" s="140">
        <v>0</v>
      </c>
    </row>
    <row r="19" spans="2:5">
      <c r="B19" s="14" t="s">
        <v>17</v>
      </c>
      <c r="C19" s="13" t="s">
        <v>1554</v>
      </c>
      <c r="D19" s="140">
        <v>0</v>
      </c>
      <c r="E19" s="140">
        <v>0</v>
      </c>
    </row>
    <row r="20" spans="2:5">
      <c r="B20" s="14" t="s">
        <v>18</v>
      </c>
      <c r="C20" s="13" t="s">
        <v>1555</v>
      </c>
      <c r="D20" s="140">
        <v>0</v>
      </c>
      <c r="E20" s="140">
        <v>0</v>
      </c>
    </row>
    <row r="21" spans="2:5" s="11" customFormat="1">
      <c r="B21" s="22">
        <v>6</v>
      </c>
      <c r="C21" s="40" t="s">
        <v>1548</v>
      </c>
      <c r="D21" s="140">
        <v>0</v>
      </c>
      <c r="E21" s="140">
        <v>0</v>
      </c>
    </row>
    <row r="22" spans="2:5">
      <c r="C22" s="428" t="s">
        <v>1547</v>
      </c>
      <c r="D22" s="427"/>
      <c r="E22" s="427"/>
    </row>
    <row r="23" spans="2:5">
      <c r="B23" s="14">
        <v>7</v>
      </c>
      <c r="C23" s="13" t="s">
        <v>1549</v>
      </c>
      <c r="D23" s="140">
        <v>0</v>
      </c>
      <c r="E23" s="140">
        <v>0</v>
      </c>
    </row>
    <row r="24" spans="2:5">
      <c r="B24" s="14">
        <v>8</v>
      </c>
      <c r="C24" s="13" t="s">
        <v>1550</v>
      </c>
      <c r="D24" s="140">
        <v>0</v>
      </c>
      <c r="E24" s="140">
        <v>0</v>
      </c>
    </row>
    <row r="25" spans="2:5">
      <c r="B25" s="12"/>
    </row>
    <row r="26" spans="2:5">
      <c r="C26" s="12" t="s">
        <v>1808</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selection activeCell="G28" sqref="G28"/>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G28" sqref="G28"/>
      <pageMargins left="0.7" right="0.7" top="0.75" bottom="0.75" header="0.3" footer="0.3"/>
      <pageSetup paperSize="9" orientation="portrait" r:id="rId4"/>
    </customSheetView>
    <customSheetView guid="{3FCB7B24-049F-4685-83CB-5231093E0117}" topLeftCell="A12">
      <selection activeCell="D4" sqref="D4"/>
      <pageMargins left="0.7" right="0.7" top="0.75" bottom="0.75" header="0.3" footer="0.3"/>
      <pageSetup paperSize="9" orientation="portrait" r:id="rId5"/>
    </customSheetView>
    <customSheetView guid="{F277ACEF-9FF8-431F-8537-DE60B790AA4F}" topLeftCell="A12">
      <selection activeCell="D4" sqref="D4"/>
      <pageMargins left="0.7" right="0.7" top="0.75" bottom="0.75" header="0.3" footer="0.3"/>
      <pageSetup paperSize="9" orientation="portrait" r:id="rId6"/>
    </customSheetView>
    <customSheetView guid="{08462586-B7E0-434D-B6F4-B2B21EAA5D46}" topLeftCell="A13">
      <selection activeCell="G41" sqref="G41"/>
      <pageMargins left="0.7" right="0.7" top="0.75" bottom="0.75" header="0.3" footer="0.3"/>
      <pageSetup paperSize="9" orientation="portrait" r:id="rId7"/>
    </customSheetView>
    <customSheetView guid="{59094C18-3CB5-482F-AA6A-9C313A318EBB}">
      <selection activeCell="G28" sqref="G28"/>
      <pageMargins left="0.7" right="0.7" top="0.75" bottom="0.75" header="0.3" footer="0.3"/>
      <pageSetup paperSize="9" orientation="portrait" r:id="rId8"/>
    </customSheetView>
    <customSheetView guid="{FD092655-EBEC-4730-9895-1567D9B70D5F}" topLeftCell="A9">
      <selection activeCell="C4" sqref="C4:D8"/>
      <pageMargins left="0.7" right="0.7" top="0.75" bottom="0.75" header="0.3" footer="0.3"/>
      <pageSetup paperSize="9" orientation="portrait" r:id="rId9"/>
    </customSheetView>
    <customSheetView guid="{D2C72E70-F766-4D56-9E10-3C91A63BB7F3}" topLeftCell="A13">
      <selection activeCell="B33" sqref="B33"/>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selection activeCell="C4" sqref="C4:D8"/>
      <pageMargins left="0.7" right="0.7" top="0.75" bottom="0.75" header="0.3" footer="0.3"/>
      <pageSetup paperSize="9" orientation="portrait" r:id="rId12"/>
    </customSheetView>
    <customSheetView guid="{931AA63B-6827-4BF4-8E25-ED232A88A09C}">
      <selection activeCell="C4" sqref="C4:D8"/>
      <pageMargins left="0.7" right="0.7" top="0.75" bottom="0.75" header="0.3" footer="0.3"/>
      <pageSetup paperSize="9" orientation="portrait" r:id="rId13"/>
    </customSheetView>
    <customSheetView guid="{CA1DE4BE-C006-4405-B064-304EE6CCACF1}" topLeftCell="A13">
      <selection activeCell="G41" sqref="G41"/>
      <pageMargins left="0.7" right="0.7" top="0.75" bottom="0.75" header="0.3" footer="0.3"/>
      <pageSetup paperSize="9" orientation="portrait" r:id="rId14"/>
    </customSheetView>
    <customSheetView guid="{D3393B8E-C3CB-4E3A-976E-E4CD065299F0}" topLeftCell="A12">
      <selection activeCell="D4" sqref="D4"/>
      <pageMargins left="0.7" right="0.7" top="0.75" bottom="0.75" header="0.3" footer="0.3"/>
      <pageSetup paperSize="9" orientation="portrait" r:id="rId15"/>
    </customSheetView>
    <customSheetView guid="{21329C76-F86B-400D-B8F5-F75B383E5B14}" topLeftCell="A13">
      <selection activeCell="G41" sqref="G41"/>
      <pageMargins left="0.7" right="0.7" top="0.75" bottom="0.75" header="0.3" footer="0.3"/>
      <pageSetup paperSize="9" orientation="portrait" r:id="rId16"/>
    </customSheetView>
    <customSheetView guid="{CFC92B1C-D4F2-414F-8F12-92F529035B08}">
      <selection activeCell="C4" sqref="C4:D8"/>
      <pageMargins left="0.7" right="0.7" top="0.75" bottom="0.75" header="0.3" footer="0.3"/>
      <pageSetup paperSize="9" orientation="portrait" r:id="rId17"/>
    </customSheetView>
    <customSheetView guid="{697182B0-1BEF-4A85-93A0-596802852AF2}">
      <selection activeCell="G28" sqref="G28"/>
      <pageMargins left="0.7" right="0.7" top="0.75" bottom="0.75" header="0.3" footer="0.3"/>
      <pageSetup paperSize="9" orientation="portrait" r:id="rId18"/>
    </customSheetView>
    <customSheetView guid="{D37F8A47-E42F-4741-BE8D-5D961F7BB394}">
      <selection activeCell="D4" sqref="D4"/>
      <pageMargins left="0.7" right="0.7" top="0.75" bottom="0.75" header="0.3" footer="0.3"/>
      <pageSetup paperSize="9" orientation="portrait" r:id="rId19"/>
    </customSheetView>
    <customSheetView guid="{C83D4249-7B44-432A-B7FB-A6ACA6880240}">
      <selection activeCell="D4" sqref="D4"/>
      <pageMargins left="0.7" right="0.7" top="0.75" bottom="0.75" header="0.3" footer="0.3"/>
      <pageSetup paperSize="9" orientation="portrait" r:id="rId20"/>
    </customSheetView>
    <customSheetView guid="{51337751-BEAF-43F3-8CC9-400B99E751E8}" topLeftCell="A13">
      <selection activeCell="G41" sqref="G41"/>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mergeCells count="1">
    <mergeCell ref="D12:E12"/>
  </mergeCells>
  <pageMargins left="0.7" right="0.7" top="0.75" bottom="0.75" header="0.3" footer="0.3"/>
  <pageSetup paperSize="9" orientation="portrait" r:id="rId2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tint="-0.249977111117893"/>
  </sheetPr>
  <dimension ref="A1:G20"/>
  <sheetViews>
    <sheetView showGridLines="0" workbookViewId="0">
      <selection activeCell="H6" sqref="H6"/>
    </sheetView>
  </sheetViews>
  <sheetFormatPr defaultColWidth="9.140625" defaultRowHeight="12"/>
  <cols>
    <col min="1" max="1" width="5.85546875" style="2" customWidth="1"/>
    <col min="2" max="2" width="5.140625" style="2" customWidth="1"/>
    <col min="3" max="3" width="37.5703125" style="2" customWidth="1"/>
    <col min="4" max="4" width="16.42578125" style="2" customWidth="1"/>
    <col min="5" max="5" width="13.42578125" style="2" customWidth="1"/>
    <col min="6" max="6" width="13.28515625" style="2" customWidth="1"/>
    <col min="7" max="7" width="12.7109375" style="2" customWidth="1"/>
    <col min="8" max="16384" width="9.140625" style="2"/>
  </cols>
  <sheetData>
    <row r="1" spans="1:7" ht="12.75">
      <c r="A1" s="457" t="str">
        <f>HYPERLINK("#INDEX!A2","към началната страница")</f>
        <v>към началната страница</v>
      </c>
      <c r="B1" s="724"/>
      <c r="C1" s="724"/>
    </row>
    <row r="2" spans="1:7" ht="12.75">
      <c r="A2"/>
    </row>
    <row r="3" spans="1:7" ht="12.75">
      <c r="A3"/>
    </row>
    <row r="4" spans="1:7" ht="12.75">
      <c r="A4"/>
    </row>
    <row r="5" spans="1:7" ht="12.75">
      <c r="A5"/>
    </row>
    <row r="6" spans="1:7" ht="12.75">
      <c r="A6"/>
    </row>
    <row r="7" spans="1:7" ht="12.75">
      <c r="A7"/>
    </row>
    <row r="9" spans="1:7" s="11" customFormat="1">
      <c r="B9" s="360" t="s">
        <v>1611</v>
      </c>
      <c r="C9" s="360"/>
      <c r="D9" s="360"/>
      <c r="E9" s="360"/>
      <c r="F9" s="360"/>
      <c r="G9" s="360"/>
    </row>
    <row r="11" spans="1:7" s="8" customFormat="1">
      <c r="B11" s="394"/>
      <c r="C11" s="394"/>
      <c r="D11" s="394"/>
      <c r="E11" s="394"/>
      <c r="F11" s="394"/>
      <c r="G11" s="59" t="s">
        <v>131</v>
      </c>
    </row>
    <row r="12" spans="1:7" s="25" customFormat="1" ht="25.5" customHeight="1">
      <c r="B12" s="395"/>
      <c r="C12" s="395"/>
      <c r="D12" s="874" t="s">
        <v>1453</v>
      </c>
      <c r="E12" s="875"/>
      <c r="F12" s="874" t="s">
        <v>1454</v>
      </c>
      <c r="G12" s="875"/>
    </row>
    <row r="13" spans="1:7">
      <c r="B13" s="189"/>
      <c r="C13" s="189"/>
      <c r="D13" s="509">
        <v>45657</v>
      </c>
      <c r="E13" s="509">
        <v>45291</v>
      </c>
      <c r="F13" s="509">
        <v>45657</v>
      </c>
      <c r="G13" s="509">
        <v>45291</v>
      </c>
    </row>
    <row r="14" spans="1:7">
      <c r="D14" s="108" t="s">
        <v>0</v>
      </c>
      <c r="E14" s="108" t="s">
        <v>1</v>
      </c>
      <c r="F14" s="108" t="s">
        <v>2</v>
      </c>
      <c r="G14" s="108" t="s">
        <v>3</v>
      </c>
    </row>
    <row r="15" spans="1:7">
      <c r="B15" s="400">
        <v>1</v>
      </c>
      <c r="C15" s="303" t="s">
        <v>1447</v>
      </c>
      <c r="D15" s="140">
        <v>482389.18603262043</v>
      </c>
      <c r="E15" s="140">
        <v>-51142</v>
      </c>
      <c r="F15" s="140">
        <v>21766.051758125108</v>
      </c>
      <c r="G15" s="140">
        <v>30985</v>
      </c>
    </row>
    <row r="16" spans="1:7">
      <c r="B16" s="304">
        <v>2</v>
      </c>
      <c r="C16" s="303" t="s">
        <v>1449</v>
      </c>
      <c r="D16" s="140">
        <v>124222.8413519446</v>
      </c>
      <c r="E16" s="140">
        <v>418368</v>
      </c>
      <c r="F16" s="140">
        <v>-92810.234872930945</v>
      </c>
      <c r="G16" s="140">
        <v>-117868</v>
      </c>
    </row>
    <row r="17" spans="2:7">
      <c r="B17" s="302">
        <v>3</v>
      </c>
      <c r="C17" s="305" t="s">
        <v>1450</v>
      </c>
      <c r="D17" s="140">
        <v>280263.58255470829</v>
      </c>
      <c r="E17" s="140">
        <v>39462</v>
      </c>
      <c r="F17" s="401"/>
      <c r="G17" s="402"/>
    </row>
    <row r="18" spans="2:7">
      <c r="B18" s="302">
        <v>4</v>
      </c>
      <c r="C18" s="303" t="s">
        <v>1451</v>
      </c>
      <c r="D18" s="140">
        <v>92118.844197709826</v>
      </c>
      <c r="E18" s="140">
        <v>37852</v>
      </c>
      <c r="F18" s="396"/>
      <c r="G18" s="397"/>
    </row>
    <row r="19" spans="2:7" ht="24">
      <c r="B19" s="302">
        <v>5</v>
      </c>
      <c r="C19" s="303" t="s">
        <v>1452</v>
      </c>
      <c r="D19" s="140">
        <v>132888.59340258143</v>
      </c>
      <c r="E19" s="140">
        <v>-62656</v>
      </c>
      <c r="F19" s="396"/>
      <c r="G19" s="397"/>
    </row>
    <row r="20" spans="2:7" ht="24">
      <c r="B20" s="302">
        <v>6</v>
      </c>
      <c r="C20" s="303" t="s">
        <v>1448</v>
      </c>
      <c r="D20" s="140">
        <v>111720.79709548214</v>
      </c>
      <c r="E20" s="140">
        <v>160489</v>
      </c>
      <c r="F20" s="398"/>
      <c r="G20" s="399"/>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16">
      <selection activeCell="D52" sqref="D52"/>
      <pageMargins left="0.7" right="0.7" top="0.75" bottom="0.75" header="0.3" footer="0.3"/>
      <pageSetup paperSize="9" orientation="portrait" r:id="rId2"/>
    </customSheetView>
    <customSheetView guid="{BE68C6EB-1B64-4B3E-8DDC-CA26F318E610}" topLeftCell="A3">
      <selection activeCell="F37" sqref="F37:G38"/>
      <pageMargins left="0.7" right="0.7" top="0.75" bottom="0.75" header="0.3" footer="0.3"/>
      <pageSetup paperSize="9" orientation="portrait" r:id="rId3"/>
    </customSheetView>
    <customSheetView guid="{5AF40965-2356-4A48-B6FA-CB814CA4D7B2}" topLeftCell="A12">
      <selection activeCell="G38" sqref="G38:G39"/>
      <pageMargins left="0.7" right="0.7" top="0.75" bottom="0.75" header="0.3" footer="0.3"/>
      <pageSetup paperSize="9" orientation="portrait" r:id="rId4"/>
    </customSheetView>
    <customSheetView guid="{3FCB7B24-049F-4685-83CB-5231093E0117}">
      <selection activeCell="L20" sqref="L20"/>
      <pageMargins left="0.7" right="0.7" top="0.75" bottom="0.75" header="0.3" footer="0.3"/>
      <pageSetup paperSize="9" orientation="portrait" r:id="rId5"/>
    </customSheetView>
    <customSheetView guid="{F277ACEF-9FF8-431F-8537-DE60B790AA4F}">
      <selection activeCell="L20" sqref="L20"/>
      <pageMargins left="0.7" right="0.7" top="0.75" bottom="0.75" header="0.3" footer="0.3"/>
      <pageSetup paperSize="9" orientation="portrait" r:id="rId6"/>
    </customSheetView>
    <customSheetView guid="{08462586-B7E0-434D-B6F4-B2B21EAA5D46}" topLeftCell="A16">
      <selection activeCell="D52" sqref="D52"/>
      <pageMargins left="0.7" right="0.7" top="0.75" bottom="0.75" header="0.3" footer="0.3"/>
      <pageSetup paperSize="9" orientation="portrait" r:id="rId7"/>
    </customSheetView>
    <customSheetView guid="{59094C18-3CB5-482F-AA6A-9C313A318EBB}">
      <selection activeCell="B13" sqref="B13"/>
      <pageMargins left="0.7" right="0.7" top="0.75" bottom="0.75" header="0.3" footer="0.3"/>
      <pageSetup paperSize="9" orientation="portrait" r:id="rId8"/>
    </customSheetView>
    <customSheetView guid="{FD092655-EBEC-4730-9895-1567D9B70D5F}">
      <selection activeCell="D4" sqref="D4"/>
      <pageMargins left="0.7" right="0.7" top="0.75" bottom="0.75" header="0.3" footer="0.3"/>
      <pageSetup paperSize="9" orientation="portrait" r:id="rId9"/>
    </customSheetView>
    <customSheetView guid="{D2C72E70-F766-4D56-9E10-3C91A63BB7F3}" topLeftCell="A4">
      <selection activeCell="B10" sqref="B10"/>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selection activeCell="D4" sqref="D4"/>
      <pageMargins left="0.7" right="0.7" top="0.75" bottom="0.75" header="0.3" footer="0.3"/>
      <pageSetup paperSize="9" orientation="portrait" r:id="rId12"/>
    </customSheetView>
    <customSheetView guid="{931AA63B-6827-4BF4-8E25-ED232A88A09C}">
      <selection activeCell="D4" sqref="D4"/>
      <pageMargins left="0.7" right="0.7" top="0.75" bottom="0.75" header="0.3" footer="0.3"/>
      <pageSetup paperSize="9" orientation="portrait" r:id="rId13"/>
    </customSheetView>
    <customSheetView guid="{CA1DE4BE-C006-4405-B064-304EE6CCACF1}" topLeftCell="A16">
      <selection activeCell="D52" sqref="D52"/>
      <pageMargins left="0.7" right="0.7" top="0.75" bottom="0.75" header="0.3" footer="0.3"/>
      <pageSetup paperSize="9" orientation="portrait" r:id="rId14"/>
    </customSheetView>
    <customSheetView guid="{D3393B8E-C3CB-4E3A-976E-E4CD065299F0}">
      <selection activeCell="L20" sqref="L20"/>
      <pageMargins left="0.7" right="0.7" top="0.75" bottom="0.75" header="0.3" footer="0.3"/>
      <pageSetup paperSize="9" orientation="portrait" r:id="rId15"/>
    </customSheetView>
    <customSheetView guid="{21329C76-F86B-400D-B8F5-F75B383E5B14}" topLeftCell="A16">
      <selection activeCell="D52" sqref="D52"/>
      <pageMargins left="0.7" right="0.7" top="0.75" bottom="0.75" header="0.3" footer="0.3"/>
      <pageSetup paperSize="9" orientation="portrait" r:id="rId16"/>
    </customSheetView>
    <customSheetView guid="{CFC92B1C-D4F2-414F-8F12-92F529035B08}">
      <selection activeCell="D4" sqref="D4"/>
      <pageMargins left="0.7" right="0.7" top="0.75" bottom="0.75" header="0.3" footer="0.3"/>
      <pageSetup paperSize="9" orientation="portrait" r:id="rId17"/>
    </customSheetView>
    <customSheetView guid="{697182B0-1BEF-4A85-93A0-596802852AF2}" topLeftCell="A16">
      <selection activeCell="D52" sqref="D52"/>
      <pageMargins left="0.7" right="0.7" top="0.75" bottom="0.75" header="0.3" footer="0.3"/>
      <pageSetup paperSize="9" orientation="portrait" r:id="rId18"/>
    </customSheetView>
    <customSheetView guid="{D37F8A47-E42F-4741-BE8D-5D961F7BB394}" topLeftCell="A3">
      <selection activeCell="F37" sqref="F37:G38"/>
      <pageMargins left="0.7" right="0.7" top="0.75" bottom="0.75" header="0.3" footer="0.3"/>
      <pageSetup paperSize="9" orientation="portrait" r:id="rId19"/>
    </customSheetView>
    <customSheetView guid="{C83D4249-7B44-432A-B7FB-A6ACA6880240}" topLeftCell="A3">
      <selection activeCell="F37" sqref="F37:G38"/>
      <pageMargins left="0.7" right="0.7" top="0.75" bottom="0.75" header="0.3" footer="0.3"/>
      <pageSetup paperSize="9" orientation="portrait" r:id="rId20"/>
    </customSheetView>
    <customSheetView guid="{51337751-BEAF-43F3-8CC9-400B99E751E8}" topLeftCell="A7">
      <selection activeCell="C39" sqref="C39"/>
      <pageMargins left="0.7" right="0.7" top="0.75" bottom="0.75" header="0.3" footer="0.3"/>
      <pageSetup paperSize="9" orientation="portrait" r:id="rId21"/>
    </customSheetView>
    <customSheetView guid="{EB80C77D-AF78-41A9-A5FE-A7459DA92422}" topLeftCell="A41">
      <selection activeCell="N55" sqref="N55"/>
      <pageMargins left="0.7" right="0.7" top="0.75" bottom="0.75" header="0.3" footer="0.3"/>
      <pageSetup paperSize="9" orientation="portrait" r:id="rId22"/>
    </customSheetView>
  </customSheetViews>
  <mergeCells count="2">
    <mergeCell ref="D12:E12"/>
    <mergeCell ref="F12:G12"/>
  </mergeCells>
  <pageMargins left="0.7" right="0.7" top="0.75" bottom="0.75" header="0.3" footer="0.3"/>
  <pageSetup paperSize="9" orientation="portrait" r:id="rId2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249977111117893"/>
  </sheetPr>
  <dimension ref="A1:D72"/>
  <sheetViews>
    <sheetView showGridLines="0" workbookViewId="0">
      <selection activeCell="D1" sqref="D1"/>
    </sheetView>
  </sheetViews>
  <sheetFormatPr defaultColWidth="9.140625" defaultRowHeight="12"/>
  <cols>
    <col min="1" max="1" width="5.85546875" style="4" customWidth="1"/>
    <col min="2" max="2" width="5.85546875" style="37" customWidth="1"/>
    <col min="3" max="3" width="68.28515625" style="4" customWidth="1"/>
    <col min="4" max="4" width="13.140625" style="6" customWidth="1"/>
    <col min="5" max="16384" width="9.140625" style="4"/>
  </cols>
  <sheetData>
    <row r="1" spans="1:4" ht="12.75">
      <c r="A1" s="754" t="str">
        <f>HYPERLINK("#INDEX!A2","към началната страница")</f>
        <v>към началната страница</v>
      </c>
      <c r="B1" s="755"/>
      <c r="C1" s="756"/>
      <c r="D1" s="4"/>
    </row>
    <row r="2" spans="1:4" ht="12.75">
      <c r="A2"/>
      <c r="B2" s="4"/>
      <c r="C2" s="6"/>
      <c r="D2" s="4"/>
    </row>
    <row r="3" spans="1:4" ht="12.75">
      <c r="A3"/>
      <c r="B3" s="4"/>
      <c r="C3" s="6"/>
      <c r="D3" s="4"/>
    </row>
    <row r="4" spans="1:4" ht="12.75">
      <c r="A4"/>
      <c r="B4" s="4"/>
      <c r="C4" s="6"/>
      <c r="D4" s="4"/>
    </row>
    <row r="5" spans="1:4" ht="12.75">
      <c r="A5"/>
      <c r="B5" s="4"/>
      <c r="C5" s="6"/>
      <c r="D5" s="4"/>
    </row>
    <row r="6" spans="1:4" ht="12.75">
      <c r="A6"/>
      <c r="B6" s="4"/>
      <c r="C6" s="6"/>
      <c r="D6" s="4"/>
    </row>
    <row r="7" spans="1:4" ht="12.75">
      <c r="A7"/>
      <c r="B7" s="4"/>
      <c r="C7" s="6"/>
      <c r="D7" s="4"/>
    </row>
    <row r="8" spans="1:4" ht="12.75">
      <c r="A8"/>
      <c r="B8" s="4"/>
      <c r="C8" s="6"/>
      <c r="D8" s="4"/>
    </row>
    <row r="9" spans="1:4" ht="34.5" customHeight="1">
      <c r="B9" s="876" t="s">
        <v>1612</v>
      </c>
      <c r="C9" s="876"/>
      <c r="D9" s="876"/>
    </row>
    <row r="10" spans="1:4">
      <c r="B10" s="4"/>
      <c r="D10" s="4"/>
    </row>
    <row r="11" spans="1:4" ht="12.75" customHeight="1">
      <c r="D11" s="120" t="s">
        <v>131</v>
      </c>
    </row>
    <row r="12" spans="1:4" ht="24">
      <c r="B12" s="35"/>
      <c r="C12" s="119"/>
      <c r="D12" s="510" t="s">
        <v>482</v>
      </c>
    </row>
    <row r="13" spans="1:4">
      <c r="B13" s="35"/>
      <c r="C13" s="119"/>
      <c r="D13" s="5" t="s">
        <v>0</v>
      </c>
    </row>
    <row r="14" spans="1:4">
      <c r="B14" s="143">
        <v>1</v>
      </c>
      <c r="C14" s="118" t="s">
        <v>155</v>
      </c>
      <c r="D14" s="140">
        <v>36615194</v>
      </c>
    </row>
    <row r="15" spans="1:4" ht="24">
      <c r="B15" s="143">
        <v>2</v>
      </c>
      <c r="C15" s="122" t="s">
        <v>662</v>
      </c>
      <c r="D15" s="140">
        <v>0</v>
      </c>
    </row>
    <row r="16" spans="1:4" ht="24">
      <c r="B16" s="143">
        <v>3</v>
      </c>
      <c r="C16" s="122" t="s">
        <v>663</v>
      </c>
      <c r="D16" s="140">
        <v>0</v>
      </c>
    </row>
    <row r="17" spans="2:4" ht="24">
      <c r="B17" s="143">
        <v>4</v>
      </c>
      <c r="C17" s="118" t="s">
        <v>664</v>
      </c>
      <c r="D17" s="140">
        <v>0</v>
      </c>
    </row>
    <row r="18" spans="2:4" ht="36">
      <c r="B18" s="143">
        <v>5</v>
      </c>
      <c r="C18" s="118" t="s">
        <v>665</v>
      </c>
      <c r="D18" s="140">
        <v>0</v>
      </c>
    </row>
    <row r="19" spans="2:4" ht="24">
      <c r="B19" s="143">
        <v>6</v>
      </c>
      <c r="C19" s="122" t="s">
        <v>666</v>
      </c>
      <c r="D19" s="140">
        <v>0</v>
      </c>
    </row>
    <row r="20" spans="2:4">
      <c r="B20" s="143">
        <v>7</v>
      </c>
      <c r="C20" s="122" t="s">
        <v>667</v>
      </c>
      <c r="D20" s="140">
        <v>0</v>
      </c>
    </row>
    <row r="21" spans="2:4">
      <c r="B21" s="143">
        <v>8</v>
      </c>
      <c r="C21" s="122" t="s">
        <v>156</v>
      </c>
      <c r="D21" s="140">
        <v>140057</v>
      </c>
    </row>
    <row r="22" spans="2:4">
      <c r="B22" s="143">
        <v>9</v>
      </c>
      <c r="C22" s="122" t="s">
        <v>157</v>
      </c>
      <c r="D22" s="140">
        <v>0</v>
      </c>
    </row>
    <row r="23" spans="2:4" ht="24">
      <c r="B23" s="143">
        <v>10</v>
      </c>
      <c r="C23" s="122" t="s">
        <v>158</v>
      </c>
      <c r="D23" s="140">
        <v>1855035</v>
      </c>
    </row>
    <row r="24" spans="2:4" ht="24">
      <c r="B24" s="143">
        <v>11</v>
      </c>
      <c r="C24" s="122" t="s">
        <v>668</v>
      </c>
      <c r="D24" s="140">
        <v>0</v>
      </c>
    </row>
    <row r="25" spans="2:4" ht="24">
      <c r="B25" s="143" t="s">
        <v>669</v>
      </c>
      <c r="C25" s="122" t="s">
        <v>670</v>
      </c>
      <c r="D25" s="140">
        <v>0</v>
      </c>
    </row>
    <row r="26" spans="2:4" ht="24">
      <c r="B26" s="143" t="s">
        <v>671</v>
      </c>
      <c r="C26" s="122" t="s">
        <v>672</v>
      </c>
      <c r="D26" s="140">
        <v>0</v>
      </c>
    </row>
    <row r="27" spans="2:4">
      <c r="B27" s="143">
        <v>12</v>
      </c>
      <c r="C27" s="122" t="s">
        <v>83</v>
      </c>
      <c r="D27" s="757">
        <v>-115090</v>
      </c>
    </row>
    <row r="28" spans="2:4">
      <c r="B28" s="143">
        <v>13</v>
      </c>
      <c r="C28" s="118" t="s">
        <v>673</v>
      </c>
      <c r="D28" s="138">
        <v>38495196</v>
      </c>
    </row>
    <row r="72" spans="4:4">
      <c r="D72" s="699"/>
    </row>
  </sheetData>
  <customSheetViews>
    <customSheetView guid="{5DDDA852-2807-4645-BC75-EBD4EF3323A7}">
      <selection activeCell="D9" sqref="D9"/>
      <pageMargins left="0.7" right="0.7" top="0.75" bottom="0.75" header="0.3" footer="0.3"/>
      <pageSetup paperSize="9" orientation="portrait" r:id="rId1"/>
    </customSheetView>
    <customSheetView guid="{DB462ED3-28DC-47D7-98F7-CED01F66E2C7}">
      <selection activeCell="D9" sqref="D9"/>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D9" sqref="D9"/>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G27" sqref="G27"/>
      <pageMargins left="0.7" right="0.7" top="0.75" bottom="0.75" header="0.3" footer="0.3"/>
    </customSheetView>
    <customSheetView guid="{08462586-B7E0-434D-B6F4-B2B21EAA5D46}">
      <selection activeCell="D9" sqref="D9"/>
      <pageMargins left="0.7" right="0.7" top="0.75" bottom="0.75" header="0.3" footer="0.3"/>
      <pageSetup paperSize="9" orientation="portrait" r:id="rId6"/>
    </customSheetView>
    <customSheetView guid="{59094C18-3CB5-482F-AA6A-9C313A318EBB}" topLeftCell="A7">
      <selection activeCell="D9" sqref="D9"/>
      <pageMargins left="0.7" right="0.7" top="0.75" bottom="0.75" header="0.3" footer="0.3"/>
      <pageSetup paperSize="9" orientation="portrait" r:id="rId7"/>
    </customSheetView>
    <customSheetView guid="{FD092655-EBEC-4730-9895-1567D9B70D5F}" scale="115" topLeftCell="A4">
      <selection activeCell="A2" sqref="A2:C2"/>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8"/>
    </customSheetView>
    <customSheetView guid="{70E7FFDC-983F-46F7-B68F-0BE0A8C942E0}" topLeftCell="C19">
      <selection activeCell="K30" sqref="K30"/>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0780CBEB-AF66-401E-9AFD-5F77700585BC}" topLeftCell="A19">
      <selection activeCell="D41" sqref="D41"/>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8A1326BD-F0AB-414F-9F91-C2BB94CC9C17}" topLeftCell="A19">
      <selection activeCell="D22" sqref="D22"/>
      <pageMargins left="0.7" right="0.7" top="0.75" bottom="0.75" header="0.3" footer="0.3"/>
    </customSheetView>
    <customSheetView guid="{FB7DEBE1-1047-4BE4-82FD-4BCA0CA8DD58}">
      <selection activeCell="D22" sqref="D2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A7B3A108-9CF6-4687-9321-110D304B17B9}" scale="115" topLeftCell="A4">
      <selection activeCell="A2" sqref="A2:C2"/>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9"/>
    </customSheetView>
    <customSheetView guid="{7CCD1884-1631-4809-8751-AE0939C32419}">
      <selection activeCell="D9" sqref="D9"/>
      <pageMargins left="0.7" right="0.7" top="0.75" bottom="0.75" header="0.3" footer="0.3"/>
    </customSheetView>
    <customSheetView guid="{3AD1D9CC-D162-4119-AFCC-0AF9105FB248}">
      <selection activeCell="E13" sqref="E13"/>
      <pageMargins left="0.7" right="0.7" top="0.75" bottom="0.75" header="0.3" footer="0.3"/>
    </customSheetView>
    <customSheetView guid="{931AA63B-6827-4BF4-8E25-ED232A88A09C}" scale="115" topLeftCell="A4">
      <selection activeCell="A2" sqref="A2:C2"/>
      <pageMargins left="0.7" right="0.7" top="0.75" bottom="0.75" header="0.3" footer="0.3"/>
    </customSheetView>
    <customSheetView guid="{CA1DE4BE-C006-4405-B064-304EE6CCACF1}">
      <selection activeCell="D9" sqref="D9"/>
      <pageMargins left="0.7" right="0.7" top="0.75" bottom="0.75" header="0.3" footer="0.3"/>
      <pageSetup paperSize="9" orientation="portrait" r:id="rId10"/>
    </customSheetView>
    <customSheetView guid="{D3393B8E-C3CB-4E3A-976E-E4CD065299F0}">
      <selection activeCell="F6" sqref="F6:H17"/>
      <pageMargins left="0.7" right="0.7" top="0.75" bottom="0.75" header="0.3" footer="0.3"/>
    </customSheetView>
    <customSheetView guid="{21329C76-F86B-400D-B8F5-F75B383E5B14}">
      <selection activeCell="D9" sqref="D9"/>
      <pageMargins left="0.7" right="0.7" top="0.75" bottom="0.75" header="0.3" footer="0.3"/>
      <pageSetup paperSize="9" orientation="portrait" r:id="rId11"/>
    </customSheetView>
    <customSheetView guid="{CFC92B1C-D4F2-414F-8F12-92F529035B08}">
      <selection activeCell="E13" sqref="E13"/>
      <pageMargins left="0.7" right="0.7" top="0.75" bottom="0.75" header="0.3" footer="0.3"/>
      <pageSetup paperSize="9" orientation="portrait" r:id="rId12"/>
    </customSheetView>
    <customSheetView guid="{697182B0-1BEF-4A85-93A0-596802852AF2}">
      <selection activeCell="D9" sqref="D9"/>
      <pageMargins left="0.7" right="0.7" top="0.75" bottom="0.75" header="0.3" footer="0.3"/>
      <pageSetup paperSize="9" orientation="portrait" r:id="rId13"/>
    </customSheetView>
    <customSheetView guid="{D37F8A47-E42F-4741-BE8D-5D961F7BB394}">
      <selection activeCell="D4" sqref="D4"/>
      <pageMargins left="0.7" right="0.7" top="0.75" bottom="0.75" header="0.3" footer="0.3"/>
      <pageSetup paperSize="9" orientation="portrait" r:id="rId14"/>
    </customSheetView>
    <customSheetView guid="{C83D4249-7B44-432A-B7FB-A6ACA6880240}">
      <selection activeCell="D4" sqref="D4"/>
      <pageMargins left="0.7" right="0.7" top="0.75" bottom="0.75" header="0.3" footer="0.3"/>
      <pageSetup paperSize="9" orientation="portrait" r:id="rId15"/>
    </customSheetView>
    <customSheetView guid="{51337751-BEAF-43F3-8CC9-400B99E751E8}" topLeftCell="A37">
      <selection activeCell="H64" sqref="H64"/>
      <pageMargins left="0.7" right="0.7" top="0.75" bottom="0.75" header="0.3" footer="0.3"/>
      <pageSetup paperSize="9" orientation="portrait" r:id="rId16"/>
    </customSheetView>
    <customSheetView guid="{EB80C77D-AF78-41A9-A5FE-A7459DA92422}" topLeftCell="A6">
      <selection activeCell="N55" sqref="N55"/>
      <pageMargins left="0.7" right="0.7" top="0.75" bottom="0.75" header="0.3" footer="0.3"/>
      <pageSetup paperSize="9" orientation="portrait" r:id="rId17"/>
    </customSheetView>
  </customSheetViews>
  <mergeCells count="1">
    <mergeCell ref="B9:D9"/>
  </mergeCells>
  <pageMargins left="0.7" right="0.7" top="0.75" bottom="0.75" header="0.3" footer="0.3"/>
  <pageSetup paperSize="9" orientation="portrait" r:id="rId1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249977111117893"/>
  </sheetPr>
  <dimension ref="A1:E81"/>
  <sheetViews>
    <sheetView showGridLines="0" zoomScaleNormal="100" workbookViewId="0">
      <selection activeCell="G10" sqref="G10"/>
    </sheetView>
  </sheetViews>
  <sheetFormatPr defaultColWidth="9.140625" defaultRowHeight="12"/>
  <cols>
    <col min="1" max="1" width="5.85546875" style="4" customWidth="1"/>
    <col min="2" max="2" width="8.42578125" style="37" customWidth="1"/>
    <col min="3" max="3" width="62.140625" style="4" customWidth="1"/>
    <col min="4" max="4" width="15.28515625" style="4" customWidth="1"/>
    <col min="5" max="5" width="16.7109375" style="4" customWidth="1"/>
    <col min="6" max="16384" width="9.140625" style="4"/>
  </cols>
  <sheetData>
    <row r="1" spans="1:5" ht="12.75">
      <c r="A1" s="754" t="str">
        <f>HYPERLINK("#INDEX!A2","към началната страница")</f>
        <v>към началната страница</v>
      </c>
      <c r="B1" s="755"/>
      <c r="C1" s="755"/>
    </row>
    <row r="2" spans="1:5" ht="12.75">
      <c r="A2"/>
      <c r="B2" s="4"/>
    </row>
    <row r="3" spans="1:5" ht="12.75">
      <c r="A3"/>
      <c r="B3" s="4"/>
    </row>
    <row r="4" spans="1:5" ht="12.75">
      <c r="A4"/>
      <c r="B4" s="4"/>
    </row>
    <row r="5" spans="1:5" ht="12.75">
      <c r="A5"/>
      <c r="B5" s="4"/>
    </row>
    <row r="6" spans="1:5" ht="12.75">
      <c r="A6"/>
      <c r="B6" s="4"/>
    </row>
    <row r="7" spans="1:5" ht="12.75">
      <c r="A7"/>
      <c r="B7" s="4"/>
    </row>
    <row r="8" spans="1:5" ht="12.75">
      <c r="A8"/>
      <c r="B8" s="4"/>
    </row>
    <row r="9" spans="1:5">
      <c r="B9" s="877" t="s">
        <v>1613</v>
      </c>
      <c r="C9" s="877"/>
      <c r="D9" s="877"/>
      <c r="E9" s="877"/>
    </row>
    <row r="11" spans="1:5" ht="12.75" customHeight="1">
      <c r="B11" s="4"/>
      <c r="D11" s="386"/>
      <c r="E11" s="386" t="s">
        <v>131</v>
      </c>
    </row>
    <row r="12" spans="1:5" ht="48">
      <c r="D12" s="512" t="s">
        <v>159</v>
      </c>
      <c r="E12" s="512" t="s">
        <v>159</v>
      </c>
    </row>
    <row r="13" spans="1:5">
      <c r="D13" s="511" t="s">
        <v>1845</v>
      </c>
      <c r="E13" s="511" t="s">
        <v>1807</v>
      </c>
    </row>
    <row r="14" spans="1:5" ht="12" customHeight="1">
      <c r="D14" s="426" t="s">
        <v>0</v>
      </c>
      <c r="E14" s="426" t="s">
        <v>1</v>
      </c>
    </row>
    <row r="15" spans="1:5" ht="12.75" customHeight="1">
      <c r="B15" s="290" t="s">
        <v>995</v>
      </c>
      <c r="C15" s="387"/>
      <c r="D15" s="387"/>
      <c r="E15" s="388"/>
    </row>
    <row r="16" spans="1:5">
      <c r="B16" s="143">
        <v>1</v>
      </c>
      <c r="C16" s="122" t="s">
        <v>674</v>
      </c>
      <c r="D16" s="153">
        <v>36476447</v>
      </c>
      <c r="E16" s="153">
        <v>32927484</v>
      </c>
    </row>
    <row r="17" spans="2:5" ht="24">
      <c r="B17" s="143">
        <v>2</v>
      </c>
      <c r="C17" s="122" t="s">
        <v>162</v>
      </c>
      <c r="D17" s="153">
        <v>0</v>
      </c>
      <c r="E17" s="153">
        <v>0</v>
      </c>
    </row>
    <row r="18" spans="2:5" ht="24">
      <c r="B18" s="143">
        <v>3</v>
      </c>
      <c r="C18" s="122" t="s">
        <v>163</v>
      </c>
      <c r="D18" s="153">
        <v>0</v>
      </c>
      <c r="E18" s="153">
        <v>0</v>
      </c>
    </row>
    <row r="19" spans="2:5" ht="12.75" customHeight="1">
      <c r="B19" s="143">
        <v>4</v>
      </c>
      <c r="C19" s="122" t="s">
        <v>675</v>
      </c>
      <c r="D19" s="153">
        <v>0</v>
      </c>
      <c r="E19" s="153">
        <v>0</v>
      </c>
    </row>
    <row r="20" spans="2:5" ht="16.5" customHeight="1">
      <c r="B20" s="143">
        <v>5</v>
      </c>
      <c r="C20" s="122" t="s">
        <v>676</v>
      </c>
      <c r="D20" s="153">
        <v>0</v>
      </c>
      <c r="E20" s="153">
        <v>0</v>
      </c>
    </row>
    <row r="21" spans="2:5">
      <c r="B21" s="143">
        <v>6</v>
      </c>
      <c r="C21" s="122" t="s">
        <v>677</v>
      </c>
      <c r="D21" s="153">
        <v>-55995</v>
      </c>
      <c r="E21" s="153">
        <v>-25677</v>
      </c>
    </row>
    <row r="22" spans="2:5">
      <c r="B22" s="166">
        <v>7</v>
      </c>
      <c r="C22" s="167" t="s">
        <v>678</v>
      </c>
      <c r="D22" s="758">
        <v>36420452</v>
      </c>
      <c r="E22" s="758">
        <v>32901807</v>
      </c>
    </row>
    <row r="23" spans="2:5">
      <c r="B23" s="383" t="s">
        <v>160</v>
      </c>
      <c r="C23" s="210"/>
      <c r="D23" s="210"/>
      <c r="E23" s="385"/>
    </row>
    <row r="24" spans="2:5" ht="36">
      <c r="B24" s="143">
        <v>8</v>
      </c>
      <c r="C24" s="122" t="s">
        <v>679</v>
      </c>
      <c r="D24" s="153">
        <v>0</v>
      </c>
      <c r="E24" s="153">
        <v>0</v>
      </c>
    </row>
    <row r="25" spans="2:5" ht="24">
      <c r="B25" s="143" t="s">
        <v>680</v>
      </c>
      <c r="C25" s="122" t="s">
        <v>681</v>
      </c>
      <c r="D25" s="153">
        <v>106862</v>
      </c>
      <c r="E25" s="153">
        <v>76363</v>
      </c>
    </row>
    <row r="26" spans="2:5" ht="24">
      <c r="B26" s="143">
        <v>9</v>
      </c>
      <c r="C26" s="132" t="s">
        <v>682</v>
      </c>
      <c r="D26" s="153">
        <v>0</v>
      </c>
      <c r="E26" s="153">
        <v>0</v>
      </c>
    </row>
    <row r="27" spans="2:5" ht="24">
      <c r="B27" s="143" t="s">
        <v>683</v>
      </c>
      <c r="C27" s="122" t="s">
        <v>684</v>
      </c>
      <c r="D27" s="153">
        <v>112847</v>
      </c>
      <c r="E27" s="153">
        <v>183975</v>
      </c>
    </row>
    <row r="28" spans="2:5">
      <c r="B28" s="143" t="s">
        <v>685</v>
      </c>
      <c r="C28" s="122" t="s">
        <v>161</v>
      </c>
      <c r="D28" s="153">
        <v>0</v>
      </c>
      <c r="E28" s="153">
        <v>0</v>
      </c>
    </row>
    <row r="29" spans="2:5" ht="12.75" customHeight="1">
      <c r="B29" s="143">
        <v>10</v>
      </c>
      <c r="C29" s="122" t="s">
        <v>686</v>
      </c>
      <c r="D29" s="153">
        <v>0</v>
      </c>
      <c r="E29" s="153">
        <v>0</v>
      </c>
    </row>
    <row r="30" spans="2:5" ht="24">
      <c r="B30" s="143" t="s">
        <v>687</v>
      </c>
      <c r="C30" s="132" t="s">
        <v>688</v>
      </c>
      <c r="D30" s="153">
        <v>0</v>
      </c>
      <c r="E30" s="153">
        <v>0</v>
      </c>
    </row>
    <row r="31" spans="2:5" ht="24">
      <c r="B31" s="143" t="s">
        <v>689</v>
      </c>
      <c r="C31" s="122" t="s">
        <v>690</v>
      </c>
      <c r="D31" s="213">
        <v>0</v>
      </c>
      <c r="E31" s="153">
        <v>0</v>
      </c>
    </row>
    <row r="32" spans="2:5">
      <c r="B32" s="143">
        <v>11</v>
      </c>
      <c r="C32" s="132" t="s">
        <v>164</v>
      </c>
      <c r="D32" s="153">
        <v>0</v>
      </c>
      <c r="E32" s="153">
        <v>0</v>
      </c>
    </row>
    <row r="33" spans="2:5" ht="24">
      <c r="B33" s="143">
        <v>12</v>
      </c>
      <c r="C33" s="122" t="s">
        <v>165</v>
      </c>
      <c r="D33" s="153">
        <v>0</v>
      </c>
      <c r="E33" s="153">
        <v>0</v>
      </c>
    </row>
    <row r="34" spans="2:5">
      <c r="B34" s="166">
        <v>13</v>
      </c>
      <c r="C34" s="168" t="s">
        <v>691</v>
      </c>
      <c r="D34" s="758">
        <v>219709</v>
      </c>
      <c r="E34" s="758">
        <v>260338</v>
      </c>
    </row>
    <row r="35" spans="2:5" ht="17.45" customHeight="1">
      <c r="B35" s="383" t="s">
        <v>692</v>
      </c>
      <c r="C35" s="210"/>
      <c r="D35" s="210"/>
      <c r="E35" s="385"/>
    </row>
    <row r="36" spans="2:5" ht="24">
      <c r="B36" s="143">
        <v>14</v>
      </c>
      <c r="C36" s="122" t="s">
        <v>693</v>
      </c>
      <c r="D36" s="153">
        <v>0</v>
      </c>
      <c r="E36" s="153">
        <v>0</v>
      </c>
    </row>
    <row r="37" spans="2:5" ht="12.75" customHeight="1">
      <c r="B37" s="143">
        <v>15</v>
      </c>
      <c r="C37" s="122" t="s">
        <v>694</v>
      </c>
      <c r="D37" s="153">
        <v>0</v>
      </c>
      <c r="E37" s="153">
        <v>0</v>
      </c>
    </row>
    <row r="38" spans="2:5">
      <c r="B38" s="143">
        <v>16</v>
      </c>
      <c r="C38" s="132" t="s">
        <v>695</v>
      </c>
      <c r="D38" s="153">
        <v>0</v>
      </c>
      <c r="E38" s="153">
        <v>0</v>
      </c>
    </row>
    <row r="39" spans="2:5" ht="24">
      <c r="B39" s="143" t="s">
        <v>696</v>
      </c>
      <c r="C39" s="122" t="s">
        <v>697</v>
      </c>
      <c r="D39" s="153">
        <v>0</v>
      </c>
      <c r="E39" s="153">
        <v>0</v>
      </c>
    </row>
    <row r="40" spans="2:5">
      <c r="B40" s="143">
        <v>17</v>
      </c>
      <c r="C40" s="132" t="s">
        <v>698</v>
      </c>
      <c r="D40" s="153">
        <v>0</v>
      </c>
      <c r="E40" s="153">
        <v>0</v>
      </c>
    </row>
    <row r="41" spans="2:5" ht="25.5" customHeight="1">
      <c r="B41" s="143" t="s">
        <v>699</v>
      </c>
      <c r="C41" s="122" t="s">
        <v>700</v>
      </c>
      <c r="D41" s="153">
        <v>0</v>
      </c>
      <c r="E41" s="153">
        <v>0</v>
      </c>
    </row>
    <row r="42" spans="2:5">
      <c r="B42" s="166">
        <v>18</v>
      </c>
      <c r="C42" s="168" t="s">
        <v>701</v>
      </c>
      <c r="D42" s="758">
        <v>0</v>
      </c>
      <c r="E42" s="758">
        <v>0</v>
      </c>
    </row>
    <row r="43" spans="2:5">
      <c r="B43" s="383" t="s">
        <v>167</v>
      </c>
      <c r="C43" s="210"/>
      <c r="D43" s="210"/>
      <c r="E43" s="385"/>
    </row>
    <row r="44" spans="2:5" ht="12.75" customHeight="1">
      <c r="B44" s="143">
        <v>19</v>
      </c>
      <c r="C44" s="132" t="s">
        <v>168</v>
      </c>
      <c r="D44" s="153">
        <v>3908533</v>
      </c>
      <c r="E44" s="153">
        <v>3896772</v>
      </c>
    </row>
    <row r="45" spans="2:5" ht="24">
      <c r="B45" s="143">
        <v>20</v>
      </c>
      <c r="C45" s="132" t="s">
        <v>702</v>
      </c>
      <c r="D45" s="153">
        <v>-2053498</v>
      </c>
      <c r="E45" s="153">
        <v>-2242543</v>
      </c>
    </row>
    <row r="46" spans="2:5" ht="24">
      <c r="B46" s="143">
        <v>21</v>
      </c>
      <c r="C46" s="132" t="s">
        <v>703</v>
      </c>
      <c r="D46" s="153">
        <v>0</v>
      </c>
      <c r="E46" s="153">
        <v>0</v>
      </c>
    </row>
    <row r="47" spans="2:5" ht="12.75" customHeight="1">
      <c r="B47" s="223">
        <v>22</v>
      </c>
      <c r="C47" s="224" t="s">
        <v>82</v>
      </c>
      <c r="D47" s="758">
        <v>1855035</v>
      </c>
      <c r="E47" s="758">
        <v>1654229</v>
      </c>
    </row>
    <row r="48" spans="2:5">
      <c r="B48" s="383" t="s">
        <v>726</v>
      </c>
      <c r="C48" s="210"/>
      <c r="D48" s="210"/>
      <c r="E48" s="385"/>
    </row>
    <row r="49" spans="2:5" ht="17.25" customHeight="1">
      <c r="B49" s="225" t="s">
        <v>704</v>
      </c>
      <c r="C49" s="226" t="s">
        <v>705</v>
      </c>
      <c r="D49" s="153">
        <v>0</v>
      </c>
      <c r="E49" s="153">
        <v>0</v>
      </c>
    </row>
    <row r="50" spans="2:5" ht="24">
      <c r="B50" s="225" t="s">
        <v>706</v>
      </c>
      <c r="C50" s="226" t="s">
        <v>707</v>
      </c>
      <c r="D50" s="153">
        <v>0</v>
      </c>
      <c r="E50" s="153">
        <v>0</v>
      </c>
    </row>
    <row r="51" spans="2:5" ht="24">
      <c r="B51" s="225" t="s">
        <v>708</v>
      </c>
      <c r="C51" s="226" t="s">
        <v>709</v>
      </c>
      <c r="D51" s="153">
        <v>0</v>
      </c>
      <c r="E51" s="153">
        <v>0</v>
      </c>
    </row>
    <row r="52" spans="2:5" ht="24">
      <c r="B52" s="225" t="s">
        <v>710</v>
      </c>
      <c r="C52" s="226" t="s">
        <v>711</v>
      </c>
      <c r="D52" s="153">
        <v>0</v>
      </c>
      <c r="E52" s="153">
        <v>0</v>
      </c>
    </row>
    <row r="53" spans="2:5" ht="36">
      <c r="B53" s="225" t="s">
        <v>712</v>
      </c>
      <c r="C53" s="226" t="s">
        <v>713</v>
      </c>
      <c r="D53" s="153">
        <v>0</v>
      </c>
      <c r="E53" s="153">
        <v>0</v>
      </c>
    </row>
    <row r="54" spans="2:5" ht="24">
      <c r="B54" s="225" t="s">
        <v>714</v>
      </c>
      <c r="C54" s="226" t="s">
        <v>715</v>
      </c>
      <c r="D54" s="153">
        <v>0</v>
      </c>
      <c r="E54" s="153">
        <v>0</v>
      </c>
    </row>
    <row r="55" spans="2:5">
      <c r="B55" s="225" t="s">
        <v>716</v>
      </c>
      <c r="C55" s="226" t="s">
        <v>717</v>
      </c>
      <c r="D55" s="153">
        <v>0</v>
      </c>
      <c r="E55" s="153">
        <v>0</v>
      </c>
    </row>
    <row r="56" spans="2:5" ht="24">
      <c r="B56" s="143" t="s">
        <v>718</v>
      </c>
      <c r="C56" s="122" t="s">
        <v>719</v>
      </c>
      <c r="D56" s="153">
        <v>0</v>
      </c>
      <c r="E56" s="153">
        <v>0</v>
      </c>
    </row>
    <row r="57" spans="2:5" ht="24">
      <c r="B57" s="143" t="s">
        <v>720</v>
      </c>
      <c r="C57" s="122" t="s">
        <v>721</v>
      </c>
      <c r="D57" s="153">
        <v>0</v>
      </c>
      <c r="E57" s="153">
        <v>0</v>
      </c>
    </row>
    <row r="58" spans="2:5" ht="24">
      <c r="B58" s="143" t="s">
        <v>722</v>
      </c>
      <c r="C58" s="122" t="s">
        <v>723</v>
      </c>
      <c r="D58" s="153">
        <v>0</v>
      </c>
      <c r="E58" s="153">
        <v>0</v>
      </c>
    </row>
    <row r="59" spans="2:5">
      <c r="B59" s="227" t="s">
        <v>724</v>
      </c>
      <c r="C59" s="228" t="s">
        <v>725</v>
      </c>
      <c r="D59" s="758">
        <v>0</v>
      </c>
      <c r="E59" s="758">
        <v>0</v>
      </c>
    </row>
    <row r="60" spans="2:5">
      <c r="B60" s="383" t="s">
        <v>169</v>
      </c>
      <c r="C60" s="210"/>
      <c r="D60" s="210"/>
      <c r="E60" s="385"/>
    </row>
    <row r="61" spans="2:5">
      <c r="B61" s="166">
        <v>23</v>
      </c>
      <c r="C61" s="168" t="s">
        <v>170</v>
      </c>
      <c r="D61" s="758">
        <v>4386764</v>
      </c>
      <c r="E61" s="758">
        <v>3895874</v>
      </c>
    </row>
    <row r="62" spans="2:5">
      <c r="B62" s="223">
        <v>24</v>
      </c>
      <c r="C62" s="224" t="s">
        <v>673</v>
      </c>
      <c r="D62" s="759">
        <v>38495196</v>
      </c>
      <c r="E62" s="759">
        <v>34816374</v>
      </c>
    </row>
    <row r="63" spans="2:5">
      <c r="B63" s="290" t="s">
        <v>171</v>
      </c>
      <c r="C63" s="211"/>
      <c r="D63" s="211"/>
      <c r="E63" s="385"/>
    </row>
    <row r="64" spans="2:5">
      <c r="B64" s="143">
        <v>25</v>
      </c>
      <c r="C64" s="122" t="s">
        <v>829</v>
      </c>
      <c r="D64" s="285">
        <v>0.11395614143645352</v>
      </c>
      <c r="E64" s="285">
        <v>0.11189775247703854</v>
      </c>
    </row>
    <row r="65" spans="2:5" ht="24">
      <c r="B65" s="143" t="s">
        <v>727</v>
      </c>
      <c r="C65" s="122" t="s">
        <v>728</v>
      </c>
      <c r="D65" s="760">
        <v>0.11395614143645352</v>
      </c>
      <c r="E65" s="285">
        <v>0.11189775247703854</v>
      </c>
    </row>
    <row r="66" spans="2:5" ht="24">
      <c r="B66" s="143" t="s">
        <v>348</v>
      </c>
      <c r="C66" s="122" t="s">
        <v>830</v>
      </c>
      <c r="D66" s="760">
        <v>0.11395614143645352</v>
      </c>
      <c r="E66" s="285">
        <v>0.11189775247703854</v>
      </c>
    </row>
    <row r="67" spans="2:5">
      <c r="B67" s="143">
        <v>26</v>
      </c>
      <c r="C67" s="122" t="s">
        <v>729</v>
      </c>
      <c r="D67" s="760">
        <v>0.03</v>
      </c>
      <c r="E67" s="285">
        <v>0.03</v>
      </c>
    </row>
    <row r="68" spans="2:5" ht="24">
      <c r="B68" s="143" t="s">
        <v>730</v>
      </c>
      <c r="C68" s="122" t="s">
        <v>731</v>
      </c>
      <c r="D68" s="760">
        <v>0.11395614143645352</v>
      </c>
      <c r="E68" s="285">
        <v>0.11189775247703854</v>
      </c>
    </row>
    <row r="69" spans="2:5">
      <c r="B69" s="143" t="s">
        <v>732</v>
      </c>
      <c r="C69" s="122" t="s">
        <v>733</v>
      </c>
      <c r="D69" s="760">
        <v>0</v>
      </c>
      <c r="E69" s="285">
        <v>0</v>
      </c>
    </row>
    <row r="70" spans="2:5">
      <c r="B70" s="143">
        <v>27</v>
      </c>
      <c r="C70" s="122" t="s">
        <v>734</v>
      </c>
      <c r="D70" s="760">
        <v>0</v>
      </c>
      <c r="E70" s="285">
        <v>0</v>
      </c>
    </row>
    <row r="71" spans="2:5">
      <c r="B71" s="223" t="s">
        <v>735</v>
      </c>
      <c r="C71" s="224" t="s">
        <v>736</v>
      </c>
      <c r="D71" s="760">
        <v>0.14395614143645352</v>
      </c>
      <c r="E71" s="285">
        <v>0.14189775247703854</v>
      </c>
    </row>
    <row r="72" spans="2:5" ht="21" customHeight="1">
      <c r="B72" s="383" t="s">
        <v>172</v>
      </c>
      <c r="C72" s="210"/>
      <c r="D72" s="210"/>
      <c r="E72" s="385"/>
    </row>
    <row r="73" spans="2:5">
      <c r="B73" s="143" t="s">
        <v>173</v>
      </c>
      <c r="C73" s="132" t="s">
        <v>174</v>
      </c>
      <c r="D73" s="153">
        <v>0</v>
      </c>
      <c r="E73" s="153">
        <v>0</v>
      </c>
    </row>
    <row r="74" spans="2:5" ht="22.5" customHeight="1">
      <c r="B74" s="383" t="s">
        <v>738</v>
      </c>
      <c r="C74" s="210"/>
      <c r="D74" s="210"/>
      <c r="E74" s="385"/>
    </row>
    <row r="75" spans="2:5" ht="36">
      <c r="B75" s="143">
        <v>28</v>
      </c>
      <c r="C75" s="122" t="s">
        <v>737</v>
      </c>
      <c r="D75" s="213">
        <v>0</v>
      </c>
      <c r="E75" s="153">
        <v>0</v>
      </c>
    </row>
    <row r="76" spans="2:5" ht="36">
      <c r="B76" s="143">
        <v>29</v>
      </c>
      <c r="C76" s="122" t="s">
        <v>739</v>
      </c>
      <c r="D76" s="140">
        <v>0</v>
      </c>
      <c r="E76" s="153">
        <v>0</v>
      </c>
    </row>
    <row r="77" spans="2:5" ht="60">
      <c r="B77" s="143">
        <v>30</v>
      </c>
      <c r="C77" s="122" t="s">
        <v>744</v>
      </c>
      <c r="D77" s="140">
        <v>38495196</v>
      </c>
      <c r="E77" s="153">
        <v>34816374</v>
      </c>
    </row>
    <row r="78" spans="2:5" ht="60">
      <c r="B78" s="143" t="s">
        <v>740</v>
      </c>
      <c r="C78" s="122" t="s">
        <v>745</v>
      </c>
      <c r="D78" s="140">
        <v>38495196</v>
      </c>
      <c r="E78" s="140">
        <v>34816374</v>
      </c>
    </row>
    <row r="79" spans="2:5" ht="60">
      <c r="B79" s="143">
        <v>31</v>
      </c>
      <c r="C79" s="122" t="s">
        <v>741</v>
      </c>
      <c r="D79" s="285">
        <v>0.11395614143645352</v>
      </c>
      <c r="E79" s="285">
        <v>0.11189775247703854</v>
      </c>
    </row>
    <row r="80" spans="2:5" ht="60">
      <c r="B80" s="143" t="s">
        <v>742</v>
      </c>
      <c r="C80" s="122" t="s">
        <v>743</v>
      </c>
      <c r="D80" s="285">
        <v>0.11395614143645352</v>
      </c>
      <c r="E80" s="285">
        <v>0.11189775247703854</v>
      </c>
    </row>
    <row r="81" spans="3:3">
      <c r="C81" s="2" t="s">
        <v>1582</v>
      </c>
    </row>
  </sheetData>
  <customSheetViews>
    <customSheetView guid="{5DDDA852-2807-4645-BC75-EBD4EF3323A7}">
      <selection activeCell="E1" sqref="E1"/>
      <pageMargins left="0.7" right="0.7" top="0.75" bottom="0.75" header="0.3" footer="0.3"/>
      <pageSetup paperSize="9" orientation="portrait" r:id="rId1"/>
    </customSheetView>
    <customSheetView guid="{DB462ED3-28DC-47D7-98F7-CED01F66E2C7}" topLeftCell="A69">
      <selection activeCell="A76" sqref="A76:B76"/>
      <pageMargins left="0.7" right="0.7" top="0.75" bottom="0.75" header="0.3" footer="0.3"/>
      <pageSetup paperSize="9" orientation="portrait" r:id="rId2"/>
    </customSheetView>
    <customSheetView guid="{BE68C6EB-1B64-4B3E-8DDC-CA26F318E610}">
      <selection activeCell="D5" sqref="D5"/>
      <pageMargins left="0.7" right="0.7" top="0.75" bottom="0.75" header="0.3" footer="0.3"/>
      <pageSetup paperSize="9" orientation="portrait" r:id="rId3"/>
    </customSheetView>
    <customSheetView guid="{5AF40965-2356-4A48-B6FA-CB814CA4D7B2}" topLeftCell="A69">
      <selection activeCell="A76" sqref="A76:B76"/>
      <pageMargins left="0.7" right="0.7" top="0.75" bottom="0.75" header="0.3" footer="0.3"/>
      <pageSetup paperSize="9" orientation="portrait" r:id="rId4"/>
    </customSheetView>
    <customSheetView guid="{3FCB7B24-049F-4685-83CB-5231093E0117}" topLeftCell="A6">
      <selection activeCell="D4" sqref="D4"/>
      <pageMargins left="0.7" right="0.7" top="0.75" bottom="0.75" header="0.3" footer="0.3"/>
      <pageSetup paperSize="9" orientation="portrait" r:id="rId5"/>
    </customSheetView>
    <customSheetView guid="{F277ACEF-9FF8-431F-8537-DE60B790AA4F}">
      <selection activeCell="G16" sqref="G16"/>
      <pageMargins left="0.7" right="0.7" top="0.75" bottom="0.75" header="0.3" footer="0.3"/>
    </customSheetView>
    <customSheetView guid="{08462586-B7E0-434D-B6F4-B2B21EAA5D46}" topLeftCell="A69">
      <selection activeCell="A76" sqref="A76:B76"/>
      <pageMargins left="0.7" right="0.7" top="0.75" bottom="0.75" header="0.3" footer="0.3"/>
      <pageSetup paperSize="9" orientation="portrait" r:id="rId6"/>
    </customSheetView>
    <customSheetView guid="{59094C18-3CB5-482F-AA6A-9C313A318EBB}" topLeftCell="A69">
      <selection activeCell="A76" sqref="A76:B76"/>
      <pageMargins left="0.7" right="0.7" top="0.75" bottom="0.75" header="0.3" footer="0.3"/>
      <pageSetup paperSize="9" orientation="portrait" r:id="rId7"/>
    </customSheetView>
    <customSheetView guid="{FD092655-EBEC-4730-9895-1567D9B70D5F}" scale="115">
      <selection activeCell="B84" sqref="B84"/>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8"/>
    </customSheetView>
    <customSheetView guid="{70E7FFDC-983F-46F7-B68F-0BE0A8C942E0}" topLeftCell="A47">
      <selection activeCell="D63" sqref="D63"/>
      <pageMargins left="0.7" right="0.7" top="0.75" bottom="0.75" header="0.3" footer="0.3"/>
    </customSheetView>
    <customSheetView guid="{F536E858-E5B2-4B36-88FC-BE776803F921}" scale="115">
      <selection activeCell="B84" sqref="B84"/>
      <pageMargins left="0.7" right="0.7" top="0.75" bottom="0.75" header="0.3" footer="0.3"/>
    </customSheetView>
    <customSheetView guid="{0780CBEB-AF66-401E-9AFD-5F77700585BC}">
      <selection activeCell="D48" sqref="D48"/>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9"/>
    </customSheetView>
    <customSheetView guid="{8A1326BD-F0AB-414F-9F91-C2BB94CC9C17}" topLeftCell="A61">
      <selection activeCell="D69" sqref="D69"/>
      <pageMargins left="0.7" right="0.7" top="0.75" bottom="0.75" header="0.3" footer="0.3"/>
    </customSheetView>
    <customSheetView guid="{FB7DEBE1-1047-4BE4-82FD-4BCA0CA8DD58}">
      <selection sqref="A1:C1"/>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A7B3A108-9CF6-4687-9321-110D304B17B9}" scale="115">
      <selection activeCell="B84" sqref="B84"/>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10"/>
    </customSheetView>
    <customSheetView guid="{7CCD1884-1631-4809-8751-AE0939C32419}">
      <selection sqref="A1:D1"/>
      <pageMargins left="0.7" right="0.7" top="0.75" bottom="0.75" header="0.3" footer="0.3"/>
    </customSheetView>
    <customSheetView guid="{3AD1D9CC-D162-4119-AFCC-0AF9105FB248}">
      <selection sqref="A1:C1"/>
      <pageMargins left="0.7" right="0.7" top="0.75" bottom="0.75" header="0.3" footer="0.3"/>
      <pageSetup paperSize="9" orientation="portrait" r:id="rId11"/>
    </customSheetView>
    <customSheetView guid="{931AA63B-6827-4BF4-8E25-ED232A88A09C}" scale="115">
      <selection activeCell="B84" sqref="B84"/>
      <pageMargins left="0.7" right="0.7" top="0.75" bottom="0.75" header="0.3" footer="0.3"/>
    </customSheetView>
    <customSheetView guid="{CA1DE4BE-C006-4405-B064-304EE6CCACF1}" topLeftCell="A69">
      <selection activeCell="A76" sqref="A76:B76"/>
      <pageMargins left="0.7" right="0.7" top="0.75" bottom="0.75" header="0.3" footer="0.3"/>
      <pageSetup paperSize="9" orientation="portrait" r:id="rId12"/>
    </customSheetView>
    <customSheetView guid="{D3393B8E-C3CB-4E3A-976E-E4CD065299F0}" topLeftCell="A46">
      <selection activeCell="K57" sqref="K57"/>
      <pageMargins left="0.7" right="0.7" top="0.75" bottom="0.75" header="0.3" footer="0.3"/>
    </customSheetView>
    <customSheetView guid="{21329C76-F86B-400D-B8F5-F75B383E5B14}" topLeftCell="A69">
      <selection activeCell="A76" sqref="A76:B76"/>
      <pageMargins left="0.7" right="0.7" top="0.75" bottom="0.75" header="0.3" footer="0.3"/>
      <pageSetup paperSize="9" orientation="portrait" r:id="rId13"/>
    </customSheetView>
    <customSheetView guid="{CFC92B1C-D4F2-414F-8F12-92F529035B08}">
      <selection activeCell="E13" sqref="E13"/>
      <pageMargins left="0.7" right="0.7" top="0.75" bottom="0.75" header="0.3" footer="0.3"/>
      <pageSetup paperSize="9" orientation="portrait" r:id="rId14"/>
    </customSheetView>
    <customSheetView guid="{697182B0-1BEF-4A85-93A0-596802852AF2}" topLeftCell="A69">
      <selection activeCell="A76" sqref="A76:B76"/>
      <pageMargins left="0.7" right="0.7" top="0.75" bottom="0.75" header="0.3" footer="0.3"/>
      <pageSetup paperSize="9" orientation="portrait" r:id="rId15"/>
    </customSheetView>
    <customSheetView guid="{D37F8A47-E42F-4741-BE8D-5D961F7BB394}">
      <selection activeCell="D5" sqref="D5"/>
      <pageMargins left="0.7" right="0.7" top="0.75" bottom="0.75" header="0.3" footer="0.3"/>
      <pageSetup paperSize="9" orientation="portrait" r:id="rId16"/>
    </customSheetView>
    <customSheetView guid="{C83D4249-7B44-432A-B7FB-A6ACA6880240}">
      <selection activeCell="D5" sqref="D5"/>
      <pageMargins left="0.7" right="0.7" top="0.75" bottom="0.75" header="0.3" footer="0.3"/>
      <pageSetup paperSize="9" orientation="portrait" r:id="rId17"/>
    </customSheetView>
    <customSheetView guid="{51337751-BEAF-43F3-8CC9-400B99E751E8}" topLeftCell="A88">
      <selection activeCell="F103" sqref="F103"/>
      <pageMargins left="0.7" right="0.7" top="0.75" bottom="0.75" header="0.3" footer="0.3"/>
      <pageSetup paperSize="9" orientation="portrait" r:id="rId18"/>
    </customSheetView>
    <customSheetView guid="{EB80C77D-AF78-41A9-A5FE-A7459DA92422}">
      <selection activeCell="N55" sqref="N55"/>
      <pageMargins left="0.7" right="0.7" top="0.75" bottom="0.75" header="0.3" footer="0.3"/>
      <pageSetup paperSize="9" orientation="portrait" r:id="rId19"/>
    </customSheetView>
  </customSheetViews>
  <mergeCells count="1">
    <mergeCell ref="B9:E9"/>
  </mergeCells>
  <pageMargins left="0.7" right="0.7" top="0.75" bottom="0.75" header="0.3" footer="0.3"/>
  <pageSetup paperSize="9" orientation="portrait" r:id="rId2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249977111117893"/>
  </sheetPr>
  <dimension ref="A1:D25"/>
  <sheetViews>
    <sheetView showGridLines="0" workbookViewId="0">
      <selection activeCell="D1" sqref="D1"/>
    </sheetView>
  </sheetViews>
  <sheetFormatPr defaultColWidth="9.140625" defaultRowHeight="12"/>
  <cols>
    <col min="1" max="1" width="5.85546875" style="4" customWidth="1"/>
    <col min="2" max="2" width="11.42578125" style="4" customWidth="1"/>
    <col min="3" max="3" width="55.85546875" style="4" customWidth="1"/>
    <col min="4" max="4" width="17.140625" style="4" customWidth="1"/>
    <col min="5" max="16384" width="9.140625" style="4"/>
  </cols>
  <sheetData>
    <row r="1" spans="1:4" ht="12.75">
      <c r="A1" s="460" t="str">
        <f>HYPERLINK("#INDEX!A2","към началната страница")</f>
        <v>към началната страница</v>
      </c>
      <c r="B1" s="753"/>
      <c r="C1" s="753"/>
      <c r="D1"/>
    </row>
    <row r="2" spans="1:4" ht="12.75">
      <c r="A2"/>
      <c r="D2"/>
    </row>
    <row r="3" spans="1:4" ht="12.75">
      <c r="A3"/>
      <c r="D3"/>
    </row>
    <row r="4" spans="1:4" ht="12.75">
      <c r="A4"/>
      <c r="D4"/>
    </row>
    <row r="5" spans="1:4" ht="12.75">
      <c r="A5"/>
      <c r="D5"/>
    </row>
    <row r="6" spans="1:4" ht="12.75">
      <c r="A6"/>
      <c r="D6"/>
    </row>
    <row r="7" spans="1:4" ht="12.75">
      <c r="A7"/>
      <c r="D7"/>
    </row>
    <row r="8" spans="1:4" ht="12.75">
      <c r="A8"/>
      <c r="D8"/>
    </row>
    <row r="9" spans="1:4">
      <c r="B9" s="389" t="s">
        <v>1604</v>
      </c>
      <c r="C9" s="390"/>
      <c r="D9" s="390"/>
    </row>
    <row r="10" spans="1:4">
      <c r="B10" s="48"/>
      <c r="C10" s="35"/>
      <c r="D10" s="35"/>
    </row>
    <row r="11" spans="1:4" ht="12.75" customHeight="1">
      <c r="B11" s="46"/>
      <c r="D11" s="121" t="s">
        <v>131</v>
      </c>
    </row>
    <row r="12" spans="1:4" ht="36">
      <c r="B12" s="124"/>
      <c r="C12" s="123"/>
      <c r="D12" s="513" t="s">
        <v>159</v>
      </c>
    </row>
    <row r="13" spans="1:4">
      <c r="B13" s="124"/>
      <c r="C13" s="123"/>
      <c r="D13" s="36" t="s">
        <v>0</v>
      </c>
    </row>
    <row r="14" spans="1:4" ht="24">
      <c r="B14" s="144" t="s">
        <v>175</v>
      </c>
      <c r="C14" s="122" t="s">
        <v>176</v>
      </c>
      <c r="D14" s="137">
        <v>36476447</v>
      </c>
    </row>
    <row r="15" spans="1:4">
      <c r="B15" s="144" t="s">
        <v>177</v>
      </c>
      <c r="C15" s="118" t="s">
        <v>178</v>
      </c>
      <c r="D15" s="137">
        <v>112478</v>
      </c>
    </row>
    <row r="16" spans="1:4">
      <c r="B16" s="144" t="s">
        <v>179</v>
      </c>
      <c r="C16" s="118" t="s">
        <v>180</v>
      </c>
      <c r="D16" s="137">
        <v>36363969</v>
      </c>
    </row>
    <row r="17" spans="2:4">
      <c r="B17" s="144" t="s">
        <v>181</v>
      </c>
      <c r="C17" s="118" t="s">
        <v>59</v>
      </c>
      <c r="D17" s="731">
        <v>402249</v>
      </c>
    </row>
    <row r="18" spans="2:4">
      <c r="B18" s="144" t="s">
        <v>182</v>
      </c>
      <c r="C18" s="118" t="s">
        <v>183</v>
      </c>
      <c r="D18" s="137">
        <v>10467838</v>
      </c>
    </row>
    <row r="19" spans="2:4" ht="36">
      <c r="B19" s="144" t="s">
        <v>184</v>
      </c>
      <c r="C19" s="132" t="s">
        <v>185</v>
      </c>
      <c r="D19" s="137">
        <v>453769</v>
      </c>
    </row>
    <row r="20" spans="2:4">
      <c r="B20" s="144" t="s">
        <v>186</v>
      </c>
      <c r="C20" s="144" t="s">
        <v>50</v>
      </c>
      <c r="D20" s="137">
        <v>1968180</v>
      </c>
    </row>
    <row r="21" spans="2:4">
      <c r="B21" s="144" t="s">
        <v>187</v>
      </c>
      <c r="C21" s="144" t="s">
        <v>188</v>
      </c>
      <c r="D21" s="137">
        <v>9192504</v>
      </c>
    </row>
    <row r="22" spans="2:4">
      <c r="B22" s="144" t="s">
        <v>189</v>
      </c>
      <c r="C22" s="144" t="s">
        <v>52</v>
      </c>
      <c r="D22" s="137">
        <v>7777438</v>
      </c>
    </row>
    <row r="23" spans="2:4">
      <c r="B23" s="144" t="s">
        <v>190</v>
      </c>
      <c r="C23" s="144" t="s">
        <v>51</v>
      </c>
      <c r="D23" s="137">
        <v>4586218</v>
      </c>
    </row>
    <row r="24" spans="2:4">
      <c r="B24" s="144" t="s">
        <v>191</v>
      </c>
      <c r="C24" s="144" t="s">
        <v>58</v>
      </c>
      <c r="D24" s="137">
        <v>245485</v>
      </c>
    </row>
    <row r="25" spans="2:4" ht="24">
      <c r="B25" s="144" t="s">
        <v>192</v>
      </c>
      <c r="C25" s="122" t="s">
        <v>193</v>
      </c>
      <c r="D25" s="137">
        <v>1270288</v>
      </c>
    </row>
  </sheetData>
  <customSheetViews>
    <customSheetView guid="{5DDDA852-2807-4645-BC75-EBD4EF3323A7}">
      <selection activeCell="D27" sqref="D27"/>
      <pageMargins left="0.7" right="0.7" top="0.75" bottom="0.75" header="0.3" footer="0.3"/>
      <pageSetup paperSize="9" orientation="portrait" r:id="rId1"/>
    </customSheetView>
    <customSheetView guid="{DB462ED3-28DC-47D7-98F7-CED01F66E2C7}">
      <selection sqref="A1:C1"/>
      <pageMargins left="0.7" right="0.7" top="0.75" bottom="0.75" header="0.3" footer="0.3"/>
      <pageSetup paperSize="9" orientation="portrait" r:id="rId2"/>
    </customSheetView>
    <customSheetView guid="{BE68C6EB-1B64-4B3E-8DDC-CA26F318E610}">
      <selection activeCell="E17" sqref="E17"/>
      <pageMargins left="0.7" right="0.7" top="0.75" bottom="0.75" header="0.3" footer="0.3"/>
      <pageSetup paperSize="9" orientation="portrait" r:id="rId3"/>
    </customSheetView>
    <customSheetView guid="{5AF40965-2356-4A48-B6FA-CB814CA4D7B2}">
      <selection sqref="A1:C1"/>
      <pageMargins left="0.7" right="0.7" top="0.75" bottom="0.75" header="0.3" footer="0.3"/>
      <pageSetup paperSize="9" orientation="portrait" r:id="rId4"/>
    </customSheetView>
    <customSheetView guid="{3FCB7B24-049F-4685-83CB-5231093E0117}" topLeftCell="B1">
      <selection activeCell="D27" sqref="D27"/>
      <pageMargins left="0.7" right="0.7" top="0.75" bottom="0.75" header="0.3" footer="0.3"/>
      <pageSetup paperSize="9" orientation="portrait" r:id="rId5"/>
    </customSheetView>
    <customSheetView guid="{F277ACEF-9FF8-431F-8537-DE60B790AA4F}">
      <selection activeCell="G21" sqref="G21"/>
      <pageMargins left="0.7" right="0.7" top="0.75" bottom="0.75" header="0.3" footer="0.3"/>
    </customSheetView>
    <customSheetView guid="{08462586-B7E0-434D-B6F4-B2B21EAA5D46}">
      <selection sqref="A1:C1"/>
      <pageMargins left="0.7" right="0.7" top="0.75" bottom="0.75" header="0.3" footer="0.3"/>
      <pageSetup paperSize="9" orientation="portrait" r:id="rId6"/>
    </customSheetView>
    <customSheetView guid="{59094C18-3CB5-482F-AA6A-9C313A318EBB}">
      <selection sqref="A1:C1"/>
      <pageMargins left="0.7" right="0.7" top="0.75" bottom="0.75" header="0.3" footer="0.3"/>
      <pageSetup paperSize="9" orientation="portrait" r:id="rId7"/>
    </customSheetView>
    <customSheetView guid="{FD092655-EBEC-4730-9895-1567D9B70D5F}">
      <selection activeCell="G14" sqref="G14"/>
      <pageMargins left="0.7" right="0.7" top="0.75" bottom="0.75" header="0.3" footer="0.3"/>
    </customSheetView>
    <customSheetView guid="{7CA1DEE6-746E-4947-9BED-24AAED6E8B57}">
      <selection activeCell="D27" sqref="D27"/>
      <pageMargins left="0.7" right="0.7" top="0.75" bottom="0.75" header="0.3" footer="0.3"/>
      <pageSetup paperSize="9" orientation="portrait" r:id="rId8"/>
    </customSheetView>
    <customSheetView guid="{70E7FFDC-983F-46F7-B68F-0BE0A8C942E0}" topLeftCell="A4">
      <selection activeCell="A8" sqref="A8:C21"/>
      <pageMargins left="0.7" right="0.7" top="0.75" bottom="0.75" header="0.3" footer="0.3"/>
      <pageSetup paperSize="9" orientation="portrait" r:id="rId9"/>
    </customSheetView>
    <customSheetView guid="{F536E858-E5B2-4B36-88FC-BE776803F921}">
      <selection activeCell="G14" sqref="G14"/>
      <pageMargins left="0.7" right="0.7" top="0.75" bottom="0.75" header="0.3" footer="0.3"/>
    </customSheetView>
    <customSheetView guid="{0780CBEB-AF66-401E-9AFD-5F77700585BC}">
      <selection activeCell="F3" sqref="F3"/>
      <pageMargins left="0.7" right="0.7" top="0.75" bottom="0.75" header="0.3" footer="0.3"/>
    </customSheetView>
    <customSheetView guid="{F0048D33-26BA-4893-8BCC-88CEF82FEBB6}">
      <selection activeCell="F8" sqref="F8:H21"/>
      <pageMargins left="0.7" right="0.7" top="0.75" bottom="0.75" header="0.3" footer="0.3"/>
    </customSheetView>
    <customSheetView guid="{8A1326BD-F0AB-414F-9F91-C2BB94CC9C17}" topLeftCell="A13">
      <selection activeCell="J37" sqref="J37"/>
      <pageMargins left="0.7" right="0.7" top="0.75" bottom="0.75" header="0.3" footer="0.3"/>
    </customSheetView>
    <customSheetView guid="{FB7DEBE1-1047-4BE4-82FD-4BCA0CA8DD58}" topLeftCell="A28">
      <selection activeCell="G33" sqref="G33"/>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A7B3A108-9CF6-4687-9321-110D304B17B9}">
      <selection activeCell="G14" sqref="G14"/>
      <pageMargins left="0.7" right="0.7" top="0.75" bottom="0.75" header="0.3" footer="0.3"/>
    </customSheetView>
    <customSheetView guid="{D2C72E70-F766-4D56-9E10-3C91A63BB7F3}">
      <selection activeCell="B32" sqref="B32"/>
      <pageMargins left="0.7" right="0.7" top="0.75" bottom="0.75" header="0.3" footer="0.3"/>
      <pageSetup paperSize="9" orientation="portrait" r:id="rId10"/>
    </customSheetView>
    <customSheetView guid="{7CCD1884-1631-4809-8751-AE0939C32419}">
      <selection sqref="A1:C1"/>
      <pageMargins left="0.7" right="0.7" top="0.75" bottom="0.75" header="0.3" footer="0.3"/>
    </customSheetView>
    <customSheetView guid="{3AD1D9CC-D162-4119-AFCC-0AF9105FB248}">
      <selection sqref="A1:C1"/>
      <pageMargins left="0.7" right="0.7" top="0.75" bottom="0.75" header="0.3" footer="0.3"/>
      <pageSetup paperSize="9" orientation="portrait" r:id="rId11"/>
    </customSheetView>
    <customSheetView guid="{931AA63B-6827-4BF4-8E25-ED232A88A09C}">
      <selection activeCell="G14" sqref="G14"/>
      <pageMargins left="0.7" right="0.7" top="0.75" bottom="0.75" header="0.3" footer="0.3"/>
    </customSheetView>
    <customSheetView guid="{CA1DE4BE-C006-4405-B064-304EE6CCACF1}">
      <selection sqref="A1:C1"/>
      <pageMargins left="0.7" right="0.7" top="0.75" bottom="0.75" header="0.3" footer="0.3"/>
      <pageSetup paperSize="9" orientation="portrait" r:id="rId12"/>
    </customSheetView>
    <customSheetView guid="{D3393B8E-C3CB-4E3A-976E-E4CD065299F0}" topLeftCell="A31">
      <selection activeCell="F8" sqref="F8:H21"/>
      <pageMargins left="0.7" right="0.7" top="0.75" bottom="0.75" header="0.3" footer="0.3"/>
      <pageSetup paperSize="9" orientation="portrait" r:id="rId13"/>
    </customSheetView>
    <customSheetView guid="{21329C76-F86B-400D-B8F5-F75B383E5B14}">
      <selection sqref="A1:C1"/>
      <pageMargins left="0.7" right="0.7" top="0.75" bottom="0.75" header="0.3" footer="0.3"/>
      <pageSetup paperSize="9" orientation="portrait" r:id="rId14"/>
    </customSheetView>
    <customSheetView guid="{CFC92B1C-D4F2-414F-8F12-92F529035B08}">
      <selection activeCell="E13" sqref="E13"/>
      <pageMargins left="0.7" right="0.7" top="0.75" bottom="0.75" header="0.3" footer="0.3"/>
      <pageSetup paperSize="9" orientation="portrait" r:id="rId15"/>
    </customSheetView>
    <customSheetView guid="{697182B0-1BEF-4A85-93A0-596802852AF2}">
      <selection sqref="A1:C1"/>
      <pageMargins left="0.7" right="0.7" top="0.75" bottom="0.75" header="0.3" footer="0.3"/>
      <pageSetup paperSize="9" orientation="portrait" r:id="rId16"/>
    </customSheetView>
    <customSheetView guid="{D37F8A47-E42F-4741-BE8D-5D961F7BB394}">
      <selection activeCell="E17" sqref="E17"/>
      <pageMargins left="0.7" right="0.7" top="0.75" bottom="0.75" header="0.3" footer="0.3"/>
      <pageSetup paperSize="9" orientation="portrait" r:id="rId17"/>
    </customSheetView>
    <customSheetView guid="{C83D4249-7B44-432A-B7FB-A6ACA6880240}">
      <selection activeCell="E17" sqref="E17"/>
      <pageMargins left="0.7" right="0.7" top="0.75" bottom="0.75" header="0.3" footer="0.3"/>
      <pageSetup paperSize="9" orientation="portrait" r:id="rId18"/>
    </customSheetView>
    <customSheetView guid="{51337751-BEAF-43F3-8CC9-400B99E751E8}" topLeftCell="A19">
      <selection activeCell="D35" sqref="D35"/>
      <pageMargins left="0.7" right="0.7" top="0.75" bottom="0.75" header="0.3" footer="0.3"/>
      <pageSetup paperSize="9" orientation="portrait" r:id="rId19"/>
    </customSheetView>
    <customSheetView guid="{EB80C77D-AF78-41A9-A5FE-A7459DA92422}">
      <selection activeCell="N55" sqref="N55"/>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E64"/>
  <sheetViews>
    <sheetView showGridLines="0" zoomScaleNormal="100" workbookViewId="0">
      <selection activeCell="B8" sqref="B8:E8"/>
    </sheetView>
  </sheetViews>
  <sheetFormatPr defaultColWidth="9.140625" defaultRowHeight="12"/>
  <cols>
    <col min="1" max="1" width="2.7109375" style="64" customWidth="1"/>
    <col min="2" max="2" width="6.5703125" style="68" customWidth="1"/>
    <col min="3" max="3" width="50.42578125" style="65" customWidth="1"/>
    <col min="4" max="4" width="20.42578125" style="67" customWidth="1"/>
    <col min="5" max="5" width="26.7109375" style="67" customWidth="1"/>
    <col min="6" max="16384" width="9.140625" style="64"/>
  </cols>
  <sheetData>
    <row r="1" spans="1:5" ht="12.75">
      <c r="A1" s="456" t="str">
        <f>HYPERLINK("#INDEX!A2","към началната страница")</f>
        <v>към началната страница</v>
      </c>
      <c r="B1" s="711"/>
      <c r="C1" s="710"/>
      <c r="D1" s="64"/>
      <c r="E1" s="64"/>
    </row>
    <row r="2" spans="1:5" ht="12.75">
      <c r="A2"/>
      <c r="B2"/>
      <c r="C2"/>
      <c r="D2" s="64"/>
      <c r="E2" s="64"/>
    </row>
    <row r="3" spans="1:5" ht="12.75">
      <c r="A3"/>
      <c r="B3"/>
      <c r="C3"/>
      <c r="D3" s="64"/>
      <c r="E3" s="64"/>
    </row>
    <row r="4" spans="1:5" ht="12.75">
      <c r="A4"/>
      <c r="B4"/>
      <c r="C4"/>
      <c r="D4" s="64"/>
      <c r="E4" s="64"/>
    </row>
    <row r="5" spans="1:5" ht="12.75">
      <c r="A5"/>
      <c r="B5"/>
      <c r="C5"/>
      <c r="D5" s="64"/>
      <c r="E5" s="64"/>
    </row>
    <row r="6" spans="1:5" ht="12.75">
      <c r="A6"/>
      <c r="B6"/>
      <c r="C6"/>
      <c r="D6" s="64"/>
      <c r="E6" s="64"/>
    </row>
    <row r="7" spans="1:5">
      <c r="B7" s="69"/>
    </row>
    <row r="8" spans="1:5" ht="24" customHeight="1">
      <c r="B8" s="777" t="s">
        <v>1605</v>
      </c>
      <c r="C8" s="777"/>
      <c r="D8" s="777"/>
      <c r="E8" s="777"/>
    </row>
    <row r="9" spans="1:5">
      <c r="B9" s="69"/>
    </row>
    <row r="10" spans="1:5" s="638" customFormat="1" ht="24">
      <c r="B10" s="639"/>
      <c r="C10" s="639" t="s">
        <v>271</v>
      </c>
      <c r="D10" s="639" t="s">
        <v>249</v>
      </c>
      <c r="E10" s="639" t="s">
        <v>1736</v>
      </c>
    </row>
    <row r="11" spans="1:5">
      <c r="B11" s="178">
        <v>1</v>
      </c>
      <c r="C11" s="179" t="s">
        <v>272</v>
      </c>
      <c r="D11" s="180" t="s">
        <v>600</v>
      </c>
      <c r="E11" s="180" t="s">
        <v>600</v>
      </c>
    </row>
    <row r="12" spans="1:5" ht="36">
      <c r="B12" s="178">
        <v>2</v>
      </c>
      <c r="C12" s="179" t="s">
        <v>273</v>
      </c>
      <c r="D12" s="180" t="s">
        <v>274</v>
      </c>
      <c r="E12" s="180" t="s">
        <v>1419</v>
      </c>
    </row>
    <row r="13" spans="1:5">
      <c r="B13" s="178" t="s">
        <v>613</v>
      </c>
      <c r="C13" s="179" t="s">
        <v>1717</v>
      </c>
      <c r="D13" s="180" t="s">
        <v>1737</v>
      </c>
      <c r="E13" s="180" t="s">
        <v>1737</v>
      </c>
    </row>
    <row r="14" spans="1:5" ht="14.25" customHeight="1">
      <c r="B14" s="178">
        <v>3</v>
      </c>
      <c r="C14" s="179" t="s">
        <v>275</v>
      </c>
      <c r="D14" s="180" t="s">
        <v>276</v>
      </c>
      <c r="E14" s="180" t="s">
        <v>276</v>
      </c>
    </row>
    <row r="15" spans="1:5" ht="25.5" customHeight="1">
      <c r="B15" s="178" t="s">
        <v>1718</v>
      </c>
      <c r="C15" s="179" t="s">
        <v>1719</v>
      </c>
      <c r="D15" s="180" t="s">
        <v>1625</v>
      </c>
      <c r="E15" s="180" t="s">
        <v>291</v>
      </c>
    </row>
    <row r="16" spans="1:5" s="63" customFormat="1" ht="29.25" customHeight="1">
      <c r="B16" s="181"/>
      <c r="C16" s="182" t="s">
        <v>277</v>
      </c>
      <c r="D16" s="183"/>
      <c r="E16" s="183"/>
    </row>
    <row r="17" spans="2:5" ht="21.75" customHeight="1">
      <c r="B17" s="178">
        <v>4</v>
      </c>
      <c r="C17" s="179" t="s">
        <v>1720</v>
      </c>
      <c r="D17" s="184" t="s">
        <v>1745</v>
      </c>
      <c r="E17" s="184" t="s">
        <v>1744</v>
      </c>
    </row>
    <row r="18" spans="2:5" ht="21.75" customHeight="1">
      <c r="B18" s="178">
        <v>5</v>
      </c>
      <c r="C18" s="179" t="s">
        <v>1739</v>
      </c>
      <c r="D18" s="184" t="s">
        <v>1745</v>
      </c>
      <c r="E18" s="184" t="s">
        <v>1744</v>
      </c>
    </row>
    <row r="19" spans="2:5" ht="25.5" customHeight="1">
      <c r="B19" s="178">
        <v>6</v>
      </c>
      <c r="C19" s="179" t="s">
        <v>1740</v>
      </c>
      <c r="D19" s="184" t="s">
        <v>278</v>
      </c>
      <c r="E19" s="184" t="s">
        <v>278</v>
      </c>
    </row>
    <row r="20" spans="2:5" ht="21.75" customHeight="1">
      <c r="B20" s="178">
        <v>7</v>
      </c>
      <c r="C20" s="179" t="s">
        <v>279</v>
      </c>
      <c r="D20" s="184" t="s">
        <v>280</v>
      </c>
      <c r="E20" s="184" t="s">
        <v>1738</v>
      </c>
    </row>
    <row r="21" spans="2:5" ht="36">
      <c r="B21" s="178">
        <v>8</v>
      </c>
      <c r="C21" s="179" t="s">
        <v>1721</v>
      </c>
      <c r="D21" s="180" t="s">
        <v>599</v>
      </c>
      <c r="E21" s="184" t="s">
        <v>1748</v>
      </c>
    </row>
    <row r="22" spans="2:5" ht="21.75" customHeight="1">
      <c r="B22" s="178">
        <v>9</v>
      </c>
      <c r="C22" s="179" t="s">
        <v>1722</v>
      </c>
      <c r="D22" s="180" t="s">
        <v>281</v>
      </c>
      <c r="E22" s="327" t="s">
        <v>292</v>
      </c>
    </row>
    <row r="23" spans="2:5" ht="21.75" customHeight="1">
      <c r="B23" s="178" t="s">
        <v>282</v>
      </c>
      <c r="C23" s="179" t="s">
        <v>283</v>
      </c>
      <c r="D23" s="185">
        <v>1</v>
      </c>
      <c r="E23" s="327" t="s">
        <v>292</v>
      </c>
    </row>
    <row r="24" spans="2:5" ht="21.75" customHeight="1">
      <c r="B24" s="178" t="s">
        <v>284</v>
      </c>
      <c r="C24" s="179" t="s">
        <v>285</v>
      </c>
      <c r="D24" s="185">
        <v>1</v>
      </c>
      <c r="E24" s="327" t="s">
        <v>292</v>
      </c>
    </row>
    <row r="25" spans="2:5" ht="21.75" customHeight="1">
      <c r="B25" s="178">
        <v>10</v>
      </c>
      <c r="C25" s="179" t="s">
        <v>286</v>
      </c>
      <c r="D25" s="180" t="s">
        <v>287</v>
      </c>
      <c r="E25" s="184" t="s">
        <v>1771</v>
      </c>
    </row>
    <row r="26" spans="2:5" ht="26.25" customHeight="1">
      <c r="B26" s="178">
        <v>11</v>
      </c>
      <c r="C26" s="179" t="s">
        <v>1723</v>
      </c>
      <c r="D26" s="186" t="s">
        <v>288</v>
      </c>
      <c r="E26" s="327" t="s">
        <v>1746</v>
      </c>
    </row>
    <row r="27" spans="2:5" ht="21.75" customHeight="1">
      <c r="B27" s="178">
        <v>12</v>
      </c>
      <c r="C27" s="179" t="s">
        <v>1724</v>
      </c>
      <c r="D27" s="180" t="s">
        <v>289</v>
      </c>
      <c r="E27" s="180" t="s">
        <v>1743</v>
      </c>
    </row>
    <row r="28" spans="2:5" ht="25.5" customHeight="1">
      <c r="B28" s="178">
        <v>13</v>
      </c>
      <c r="C28" s="179" t="s">
        <v>1741</v>
      </c>
      <c r="D28" s="180" t="s">
        <v>290</v>
      </c>
      <c r="E28" s="327" t="s">
        <v>1747</v>
      </c>
    </row>
    <row r="29" spans="2:5" ht="21.75" customHeight="1">
      <c r="B29" s="178">
        <v>14</v>
      </c>
      <c r="C29" s="179" t="s">
        <v>1725</v>
      </c>
      <c r="D29" s="180" t="s">
        <v>291</v>
      </c>
      <c r="E29" s="180" t="s">
        <v>291</v>
      </c>
    </row>
    <row r="30" spans="2:5" ht="21.75" customHeight="1">
      <c r="B30" s="178">
        <v>15</v>
      </c>
      <c r="C30" s="179" t="s">
        <v>1742</v>
      </c>
      <c r="D30" s="327" t="s">
        <v>292</v>
      </c>
      <c r="E30" s="327" t="s">
        <v>292</v>
      </c>
    </row>
    <row r="31" spans="2:5" ht="21.75" customHeight="1">
      <c r="B31" s="178">
        <v>16</v>
      </c>
      <c r="C31" s="179" t="s">
        <v>293</v>
      </c>
      <c r="D31" s="327" t="s">
        <v>292</v>
      </c>
      <c r="E31" s="327" t="s">
        <v>292</v>
      </c>
    </row>
    <row r="32" spans="2:5" s="63" customFormat="1" ht="21.75" customHeight="1">
      <c r="B32" s="181"/>
      <c r="C32" s="182" t="s">
        <v>294</v>
      </c>
      <c r="D32" s="183"/>
      <c r="E32" s="637"/>
    </row>
    <row r="33" spans="2:5" ht="21.75" customHeight="1">
      <c r="B33" s="178">
        <v>17</v>
      </c>
      <c r="C33" s="179" t="s">
        <v>1749</v>
      </c>
      <c r="D33" s="180" t="s">
        <v>295</v>
      </c>
      <c r="E33" s="180" t="s">
        <v>295</v>
      </c>
    </row>
    <row r="34" spans="2:5" ht="28.5" customHeight="1">
      <c r="B34" s="178">
        <v>18</v>
      </c>
      <c r="C34" s="179" t="s">
        <v>296</v>
      </c>
      <c r="D34" s="327" t="s">
        <v>292</v>
      </c>
      <c r="E34" s="327" t="s">
        <v>1772</v>
      </c>
    </row>
    <row r="35" spans="2:5" ht="21.75" customHeight="1">
      <c r="B35" s="178">
        <v>19</v>
      </c>
      <c r="C35" s="179" t="s">
        <v>1750</v>
      </c>
      <c r="D35" s="180" t="s">
        <v>1625</v>
      </c>
      <c r="E35" s="180" t="s">
        <v>292</v>
      </c>
    </row>
    <row r="36" spans="2:5" ht="21.75" customHeight="1">
      <c r="B36" s="178" t="s">
        <v>297</v>
      </c>
      <c r="C36" s="179" t="s">
        <v>1751</v>
      </c>
      <c r="D36" s="180" t="s">
        <v>299</v>
      </c>
      <c r="E36" s="180" t="s">
        <v>1773</v>
      </c>
    </row>
    <row r="37" spans="2:5" ht="21.75" customHeight="1">
      <c r="B37" s="178" t="s">
        <v>298</v>
      </c>
      <c r="C37" s="179" t="s">
        <v>1752</v>
      </c>
      <c r="D37" s="180" t="s">
        <v>299</v>
      </c>
      <c r="E37" s="180" t="s">
        <v>1773</v>
      </c>
    </row>
    <row r="38" spans="2:5" ht="21.75" customHeight="1">
      <c r="B38" s="178">
        <v>21</v>
      </c>
      <c r="C38" s="179" t="s">
        <v>1753</v>
      </c>
      <c r="D38" s="327" t="s">
        <v>292</v>
      </c>
      <c r="E38" s="327" t="s">
        <v>292</v>
      </c>
    </row>
    <row r="39" spans="2:5" ht="21.75" customHeight="1">
      <c r="B39" s="178">
        <v>22</v>
      </c>
      <c r="C39" s="179" t="s">
        <v>300</v>
      </c>
      <c r="D39" s="327" t="s">
        <v>292</v>
      </c>
      <c r="E39" s="327" t="s">
        <v>292</v>
      </c>
    </row>
    <row r="40" spans="2:5" ht="21.75" customHeight="1">
      <c r="B40" s="178">
        <v>23</v>
      </c>
      <c r="C40" s="179" t="s">
        <v>1726</v>
      </c>
      <c r="D40" s="327" t="s">
        <v>292</v>
      </c>
      <c r="E40" s="327" t="s">
        <v>292</v>
      </c>
    </row>
    <row r="41" spans="2:5" ht="21.75" customHeight="1">
      <c r="B41" s="178">
        <v>24</v>
      </c>
      <c r="C41" s="179" t="s">
        <v>1754</v>
      </c>
      <c r="D41" s="327" t="s">
        <v>292</v>
      </c>
      <c r="E41" s="327" t="s">
        <v>292</v>
      </c>
    </row>
    <row r="42" spans="2:5" ht="21.75" customHeight="1">
      <c r="B42" s="178">
        <v>25</v>
      </c>
      <c r="C42" s="179" t="s">
        <v>1755</v>
      </c>
      <c r="D42" s="327" t="s">
        <v>292</v>
      </c>
      <c r="E42" s="327" t="s">
        <v>292</v>
      </c>
    </row>
    <row r="43" spans="2:5" ht="21.75" customHeight="1">
      <c r="B43" s="178">
        <v>26</v>
      </c>
      <c r="C43" s="179" t="s">
        <v>1756</v>
      </c>
      <c r="D43" s="327" t="s">
        <v>292</v>
      </c>
      <c r="E43" s="327" t="s">
        <v>292</v>
      </c>
    </row>
    <row r="44" spans="2:5" ht="21.75" customHeight="1">
      <c r="B44" s="178">
        <v>27</v>
      </c>
      <c r="C44" s="179" t="s">
        <v>1757</v>
      </c>
      <c r="D44" s="327" t="s">
        <v>292</v>
      </c>
      <c r="E44" s="327" t="s">
        <v>292</v>
      </c>
    </row>
    <row r="45" spans="2:5" ht="21.75" customHeight="1">
      <c r="B45" s="178">
        <v>28</v>
      </c>
      <c r="C45" s="179" t="s">
        <v>1758</v>
      </c>
      <c r="D45" s="327" t="s">
        <v>292</v>
      </c>
      <c r="E45" s="327" t="s">
        <v>292</v>
      </c>
    </row>
    <row r="46" spans="2:5" ht="21.75" customHeight="1">
      <c r="B46" s="178">
        <v>29</v>
      </c>
      <c r="C46" s="179" t="s">
        <v>1759</v>
      </c>
      <c r="D46" s="327" t="s">
        <v>292</v>
      </c>
      <c r="E46" s="327" t="s">
        <v>292</v>
      </c>
    </row>
    <row r="47" spans="2:5" ht="21.75" customHeight="1">
      <c r="B47" s="178">
        <v>30</v>
      </c>
      <c r="C47" s="179" t="s">
        <v>1727</v>
      </c>
      <c r="D47" s="327" t="s">
        <v>292</v>
      </c>
      <c r="E47" s="327" t="s">
        <v>292</v>
      </c>
    </row>
    <row r="48" spans="2:5" ht="21.75" customHeight="1">
      <c r="B48" s="178">
        <v>31</v>
      </c>
      <c r="C48" s="179" t="s">
        <v>301</v>
      </c>
      <c r="D48" s="327" t="s">
        <v>292</v>
      </c>
      <c r="E48" s="327" t="s">
        <v>292</v>
      </c>
    </row>
    <row r="49" spans="2:5" ht="21.75" customHeight="1">
      <c r="B49" s="178">
        <v>32</v>
      </c>
      <c r="C49" s="179" t="s">
        <v>302</v>
      </c>
      <c r="D49" s="327" t="s">
        <v>292</v>
      </c>
      <c r="E49" s="327" t="s">
        <v>292</v>
      </c>
    </row>
    <row r="50" spans="2:5" ht="21.75" customHeight="1">
      <c r="B50" s="178">
        <v>33</v>
      </c>
      <c r="C50" s="179" t="s">
        <v>303</v>
      </c>
      <c r="D50" s="327" t="s">
        <v>292</v>
      </c>
      <c r="E50" s="327" t="s">
        <v>292</v>
      </c>
    </row>
    <row r="51" spans="2:5" ht="21.75" customHeight="1">
      <c r="B51" s="178">
        <v>34</v>
      </c>
      <c r="C51" s="179" t="s">
        <v>304</v>
      </c>
      <c r="D51" s="327" t="s">
        <v>292</v>
      </c>
      <c r="E51" s="327" t="s">
        <v>292</v>
      </c>
    </row>
    <row r="52" spans="2:5" ht="21.75" customHeight="1">
      <c r="B52" s="178" t="s">
        <v>1728</v>
      </c>
      <c r="C52" s="179" t="s">
        <v>1729</v>
      </c>
      <c r="D52" s="327" t="s">
        <v>292</v>
      </c>
      <c r="E52" s="327" t="s">
        <v>292</v>
      </c>
    </row>
    <row r="53" spans="2:5" ht="26.25" customHeight="1">
      <c r="B53" s="178" t="s">
        <v>1730</v>
      </c>
      <c r="C53" s="179" t="s">
        <v>1731</v>
      </c>
      <c r="D53" s="184">
        <v>1</v>
      </c>
      <c r="E53" s="184" t="s">
        <v>1812</v>
      </c>
    </row>
    <row r="54" spans="2:5" ht="21.75" customHeight="1">
      <c r="B54" s="178">
        <v>36</v>
      </c>
      <c r="C54" s="179" t="s">
        <v>1732</v>
      </c>
      <c r="D54" s="180" t="s">
        <v>1625</v>
      </c>
      <c r="E54" s="180" t="s">
        <v>1625</v>
      </c>
    </row>
    <row r="55" spans="2:5" ht="24">
      <c r="B55" s="178">
        <v>37</v>
      </c>
      <c r="C55" s="179" t="s">
        <v>1733</v>
      </c>
      <c r="D55" s="327" t="s">
        <v>292</v>
      </c>
      <c r="E55" s="327" t="s">
        <v>292</v>
      </c>
    </row>
    <row r="56" spans="2:5">
      <c r="B56" s="178" t="s">
        <v>1734</v>
      </c>
      <c r="C56" s="179" t="s">
        <v>1735</v>
      </c>
      <c r="D56" s="327" t="s">
        <v>292</v>
      </c>
      <c r="E56" s="327" t="s">
        <v>292</v>
      </c>
    </row>
    <row r="59" spans="2:5">
      <c r="D59" s="65"/>
      <c r="E59" s="65"/>
    </row>
    <row r="60" spans="2:5">
      <c r="C60" s="64"/>
      <c r="D60" s="64"/>
      <c r="E60" s="64"/>
    </row>
    <row r="61" spans="2:5">
      <c r="C61" s="64"/>
      <c r="D61" s="64"/>
      <c r="E61" s="64"/>
    </row>
    <row r="62" spans="2:5">
      <c r="C62" s="64"/>
      <c r="D62" s="64"/>
      <c r="E62" s="64"/>
    </row>
    <row r="63" spans="2:5">
      <c r="C63" s="64"/>
      <c r="D63" s="64"/>
      <c r="E63" s="64"/>
    </row>
    <row r="64" spans="2:5">
      <c r="C64" s="64"/>
      <c r="D64" s="64"/>
      <c r="E64" s="64"/>
    </row>
  </sheetData>
  <customSheetViews>
    <customSheetView guid="{5DDDA852-2807-4645-BC75-EBD4EF3323A7}">
      <selection activeCell="I7" sqref="I7"/>
      <pageMargins left="0.7" right="0.7" top="0.75" bottom="0.75" header="0.3" footer="0.3"/>
      <pageSetup paperSize="9" orientation="portrait" r:id="rId1"/>
    </customSheetView>
    <customSheetView guid="{DB462ED3-28DC-47D7-98F7-CED01F66E2C7}" topLeftCell="A37">
      <selection activeCell="B52" sqref="B52:C52"/>
      <pageMargins left="0.7" right="0.7" top="0.75" bottom="0.75" header="0.3" footer="0.3"/>
      <pageSetup paperSize="9" orientation="portrait" r:id="rId2"/>
    </customSheetView>
    <customSheetView guid="{BE68C6EB-1B64-4B3E-8DDC-CA26F318E610}" topLeftCell="A55">
      <selection activeCell="D69" sqref="D69"/>
      <pageMargins left="0.7" right="0.7" top="0.75" bottom="0.75" header="0.3" footer="0.3"/>
      <pageSetup paperSize="9" orientation="portrait" r:id="rId3"/>
    </customSheetView>
    <customSheetView guid="{5AF40965-2356-4A48-B6FA-CB814CA4D7B2}" topLeftCell="A37">
      <selection activeCell="B52" sqref="B52:C52"/>
      <pageMargins left="0.7" right="0.7" top="0.75" bottom="0.75" header="0.3" footer="0.3"/>
      <pageSetup paperSize="9" orientation="portrait" r:id="rId4"/>
    </customSheetView>
    <customSheetView guid="{3FCB7B24-049F-4685-83CB-5231093E0117}" topLeftCell="A11">
      <selection activeCell="C24" sqref="C23:C24"/>
      <pageMargins left="0.7" right="0.7" top="0.75" bottom="0.75" header="0.3" footer="0.3"/>
      <pageSetup paperSize="9" orientation="portrait" r:id="rId5"/>
    </customSheetView>
    <customSheetView guid="{F277ACEF-9FF8-431F-8537-DE60B790AA4F}">
      <selection activeCell="B10" sqref="B10"/>
      <pageMargins left="0.7" right="0.7" top="0.75" bottom="0.75" header="0.3" footer="0.3"/>
      <pageSetup paperSize="9" orientation="portrait" r:id="rId6"/>
    </customSheetView>
    <customSheetView guid="{08462586-B7E0-434D-B6F4-B2B21EAA5D46}">
      <selection activeCell="E25" sqref="E25"/>
      <pageMargins left="0.7" right="0.7" top="0.75" bottom="0.75" header="0.3" footer="0.3"/>
      <pageSetup paperSize="9" orientation="portrait" r:id="rId7"/>
    </customSheetView>
    <customSheetView guid="{59094C18-3CB5-482F-AA6A-9C313A318EBB}">
      <selection activeCell="C11" sqref="C11"/>
      <pageMargins left="0.7" right="0.7" top="0.75" bottom="0.75" header="0.3" footer="0.3"/>
      <pageSetup paperSize="9" orientation="portrait" r:id="rId8"/>
    </customSheetView>
    <customSheetView guid="{FD092655-EBEC-4730-9895-1567D9B70D5F}" topLeftCell="A19">
      <selection activeCell="A19" sqref="A1:XFD1048576"/>
      <pageMargins left="0.7" right="0.7" top="0.75" bottom="0.75" header="0.3" footer="0.3"/>
      <pageSetup paperSize="9" orientation="portrait" r:id="rId9"/>
    </customSheetView>
    <customSheetView guid="{7CA1DEE6-746E-4947-9BED-24AAED6E8B57}">
      <selection activeCell="C12" sqref="C12"/>
      <pageMargins left="0.7" right="0.7" top="0.75" bottom="0.75" header="0.3" footer="0.3"/>
      <pageSetup paperSize="9" orientation="portrait" r:id="rId10"/>
    </customSheetView>
    <customSheetView guid="{70E7FFDC-983F-46F7-B68F-0BE0A8C942E0}">
      <selection activeCell="D38" sqref="D38"/>
      <pageMargins left="0.7" right="0.7" top="0.75" bottom="0.75" header="0.3" footer="0.3"/>
      <pageSetup paperSize="9" orientation="portrait" r:id="rId11"/>
    </customSheetView>
    <customSheetView guid="{F536E858-E5B2-4B36-88FC-BE776803F921}">
      <selection activeCell="L18" sqref="L18"/>
      <pageMargins left="0.7" right="0.7" top="0.75" bottom="0.75" header="0.3" footer="0.3"/>
      <pageSetup paperSize="9" orientation="portrait" r:id="rId12"/>
    </customSheetView>
    <customSheetView guid="{0780CBEB-AF66-401E-9AFD-5F77700585BC}">
      <selection activeCell="B10" sqref="B10"/>
      <pageMargins left="0.7" right="0.7" top="0.75" bottom="0.75" header="0.3" footer="0.3"/>
      <pageSetup paperSize="9" orientation="portrait" r:id="rId13"/>
    </customSheetView>
    <customSheetView guid="{F0048D33-26BA-4893-8BCC-88CEF82FEBB6}">
      <selection activeCell="M17" sqref="M17"/>
      <pageMargins left="0.7" right="0.7" top="0.75" bottom="0.75" header="0.3" footer="0.3"/>
      <pageSetup paperSize="9" orientation="portrait" r:id="rId14"/>
    </customSheetView>
    <customSheetView guid="{8A1326BD-F0AB-414F-9F91-C2BB94CC9C17}">
      <selection activeCell="A5" sqref="A5:C47"/>
      <pageMargins left="0.7" right="0.7" top="0.75" bottom="0.75" header="0.3" footer="0.3"/>
      <pageSetup paperSize="9" orientation="portrait" r:id="rId15"/>
    </customSheetView>
    <customSheetView guid="{FB7DEBE1-1047-4BE4-82FD-4BCA0CA8DD58}">
      <selection activeCell="A5" sqref="A5:C47"/>
      <pageMargins left="0.7" right="0.7" top="0.75" bottom="0.75" header="0.3" footer="0.3"/>
      <pageSetup paperSize="9" orientation="portrait" r:id="rId16"/>
    </customSheetView>
    <customSheetView guid="{B3153F5C-CAD5-4C41-96F3-3BC56052414C}">
      <selection activeCell="B9" sqref="B9"/>
      <pageMargins left="0.7" right="0.7" top="0.75" bottom="0.75" header="0.3" footer="0.3"/>
      <pageSetup paperSize="9" orientation="portrait" r:id="rId17"/>
    </customSheetView>
    <customSheetView guid="{A7B3A108-9CF6-4687-9321-110D304B17B9}" topLeftCell="A19">
      <selection activeCell="A19" sqref="A1:XFD1048576"/>
      <pageMargins left="0.7" right="0.7" top="0.75" bottom="0.75" header="0.3" footer="0.3"/>
      <pageSetup paperSize="9" orientation="portrait" r:id="rId18"/>
    </customSheetView>
    <customSheetView guid="{D2C72E70-F766-4D56-9E10-3C91A63BB7F3}" topLeftCell="A4">
      <selection activeCell="C6" sqref="C6"/>
      <pageMargins left="0.7" right="0.7" top="0.75" bottom="0.75" header="0.3" footer="0.3"/>
      <pageSetup paperSize="9" orientation="portrait" r:id="rId19"/>
    </customSheetView>
    <customSheetView guid="{7CCD1884-1631-4809-8751-AE0939C32419}">
      <selection activeCell="F11" sqref="F11"/>
      <pageMargins left="0.7" right="0.7" top="0.75" bottom="0.75" header="0.3" footer="0.3"/>
      <pageSetup paperSize="9" orientation="portrait" r:id="rId20"/>
    </customSheetView>
    <customSheetView guid="{3AD1D9CC-D162-4119-AFCC-0AF9105FB248}">
      <selection activeCell="C19" sqref="C19"/>
      <pageMargins left="0.7" right="0.7" top="0.75" bottom="0.75" header="0.3" footer="0.3"/>
      <pageSetup paperSize="9" orientation="portrait" r:id="rId21"/>
    </customSheetView>
    <customSheetView guid="{931AA63B-6827-4BF4-8E25-ED232A88A09C}" topLeftCell="A19">
      <selection activeCell="A19" sqref="A1:XFD1048576"/>
      <pageMargins left="0.7" right="0.7" top="0.75" bottom="0.75" header="0.3" footer="0.3"/>
      <pageSetup paperSize="9" orientation="portrait" r:id="rId22"/>
    </customSheetView>
    <customSheetView guid="{CA1DE4BE-C006-4405-B064-304EE6CCACF1}">
      <selection activeCell="E25" sqref="E25"/>
      <pageMargins left="0.7" right="0.7" top="0.75" bottom="0.75" header="0.3" footer="0.3"/>
      <pageSetup paperSize="9" orientation="portrait" r:id="rId23"/>
    </customSheetView>
    <customSheetView guid="{D3393B8E-C3CB-4E3A-976E-E4CD065299F0}" topLeftCell="A25">
      <selection activeCell="E5" sqref="E5:G47"/>
      <pageMargins left="0.7" right="0.7" top="0.75" bottom="0.75" header="0.3" footer="0.3"/>
      <pageSetup paperSize="9" orientation="portrait" r:id="rId24"/>
    </customSheetView>
    <customSheetView guid="{21329C76-F86B-400D-B8F5-F75B383E5B14}">
      <selection activeCell="E25" sqref="E25"/>
      <pageMargins left="0.7" right="0.7" top="0.75" bottom="0.75" header="0.3" footer="0.3"/>
      <pageSetup paperSize="9" orientation="portrait" r:id="rId25"/>
    </customSheetView>
    <customSheetView guid="{CFC92B1C-D4F2-414F-8F12-92F529035B08}" topLeftCell="A38">
      <selection activeCell="C19" sqref="C19"/>
      <pageMargins left="0.7" right="0.7" top="0.75" bottom="0.75" header="0.3" footer="0.3"/>
      <pageSetup paperSize="9" orientation="portrait" r:id="rId26"/>
    </customSheetView>
    <customSheetView guid="{697182B0-1BEF-4A85-93A0-596802852AF2}" topLeftCell="A37">
      <selection activeCell="B52" sqref="B52:C52"/>
      <pageMargins left="0.7" right="0.7" top="0.75" bottom="0.75" header="0.3" footer="0.3"/>
      <pageSetup paperSize="9" orientation="portrait" r:id="rId27"/>
    </customSheetView>
    <customSheetView guid="{D37F8A47-E42F-4741-BE8D-5D961F7BB394}" topLeftCell="A55">
      <selection activeCell="D69" sqref="D69"/>
      <pageMargins left="0.7" right="0.7" top="0.75" bottom="0.75" header="0.3" footer="0.3"/>
      <pageSetup paperSize="9" orientation="portrait" r:id="rId28"/>
    </customSheetView>
    <customSheetView guid="{C83D4249-7B44-432A-B7FB-A6ACA6880240}" topLeftCell="A55">
      <selection activeCell="D69" sqref="D69"/>
      <pageMargins left="0.7" right="0.7" top="0.75" bottom="0.75" header="0.3" footer="0.3"/>
      <pageSetup paperSize="9" orientation="portrait" r:id="rId29"/>
    </customSheetView>
    <customSheetView guid="{51337751-BEAF-43F3-8CC9-400B99E751E8}">
      <selection activeCell="E25" sqref="E25"/>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phoneticPr fontId="80" type="noConversion"/>
  <pageMargins left="0.7" right="0.7" top="0.75" bottom="0.75" header="0.3" footer="0.3"/>
  <pageSetup paperSize="9" orientation="portrait" r:id="rId3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249977111117893"/>
  </sheetPr>
  <dimension ref="A1:D16"/>
  <sheetViews>
    <sheetView showGridLines="0" workbookViewId="0">
      <selection activeCell="C3" sqref="C3"/>
    </sheetView>
  </sheetViews>
  <sheetFormatPr defaultColWidth="9.140625" defaultRowHeight="12"/>
  <cols>
    <col min="1" max="1" width="5.85546875" style="2" customWidth="1"/>
    <col min="2" max="2" width="8.140625" style="2" customWidth="1"/>
    <col min="3" max="3" width="67.5703125" style="2" bestFit="1" customWidth="1"/>
    <col min="4" max="4" width="10.42578125" style="2" bestFit="1" customWidth="1"/>
    <col min="5" max="16384" width="9.140625" style="2"/>
  </cols>
  <sheetData>
    <row r="1" spans="1:4" ht="12.75">
      <c r="A1" s="457" t="str">
        <f>HYPERLINK("#INDEX!A2","към началната страница")</f>
        <v>към началната страница</v>
      </c>
      <c r="B1" s="724"/>
      <c r="C1" s="724"/>
    </row>
    <row r="2" spans="1:4" ht="12.75">
      <c r="A2"/>
    </row>
    <row r="3" spans="1:4" ht="12.75">
      <c r="A3"/>
    </row>
    <row r="4" spans="1:4" ht="12.75">
      <c r="A4"/>
    </row>
    <row r="5" spans="1:4" ht="12.75">
      <c r="A5"/>
    </row>
    <row r="6" spans="1:4" ht="12.75">
      <c r="A6"/>
    </row>
    <row r="7" spans="1:4" ht="12.75">
      <c r="A7"/>
    </row>
    <row r="8" spans="1:4" ht="12.75">
      <c r="A8"/>
    </row>
    <row r="9" spans="1:4">
      <c r="B9" s="360" t="s">
        <v>1614</v>
      </c>
      <c r="C9" s="361"/>
      <c r="D9" s="361"/>
    </row>
    <row r="11" spans="1:4" ht="12.75" customHeight="1">
      <c r="C11" s="878" t="s">
        <v>477</v>
      </c>
      <c r="D11" s="795"/>
    </row>
    <row r="12" spans="1:4">
      <c r="C12" s="26"/>
      <c r="D12" s="134" t="s">
        <v>491</v>
      </c>
    </row>
    <row r="13" spans="1:4">
      <c r="B13" s="134" t="s">
        <v>483</v>
      </c>
      <c r="C13" s="127"/>
      <c r="D13" s="128" t="s">
        <v>0</v>
      </c>
    </row>
    <row r="14" spans="1:4">
      <c r="B14" s="286" t="s">
        <v>218</v>
      </c>
      <c r="C14" s="127" t="s">
        <v>492</v>
      </c>
      <c r="D14" s="761">
        <v>18832692</v>
      </c>
    </row>
    <row r="15" spans="1:4">
      <c r="B15" s="286" t="s">
        <v>219</v>
      </c>
      <c r="C15" s="127" t="s">
        <v>493</v>
      </c>
      <c r="D15" s="762">
        <v>1.9600012573879506E-2</v>
      </c>
    </row>
    <row r="16" spans="1:4">
      <c r="B16" s="286" t="s">
        <v>220</v>
      </c>
      <c r="C16" s="127" t="s">
        <v>494</v>
      </c>
      <c r="D16" s="761">
        <v>369121</v>
      </c>
    </row>
  </sheetData>
  <customSheetViews>
    <customSheetView guid="{5DDDA852-2807-4645-BC75-EBD4EF3323A7}">
      <selection activeCell="E26" sqref="E26"/>
      <pageMargins left="0.7" right="0.7" top="0.75" bottom="0.75" header="0.3" footer="0.3"/>
      <pageSetup paperSize="9" orientation="portrait" r:id="rId1"/>
    </customSheetView>
    <customSheetView guid="{DB462ED3-28DC-47D7-98F7-CED01F66E2C7}">
      <selection activeCell="C8" sqref="C8"/>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C8" sqref="C8"/>
      <pageMargins left="0.7" right="0.7" top="0.75" bottom="0.75" header="0.3" footer="0.3"/>
      <pageSetup paperSize="9" orientation="portrait" r:id="rId4"/>
    </customSheetView>
    <customSheetView guid="{3FCB7B24-049F-4685-83CB-5231093E0117}" topLeftCell="A9">
      <selection activeCell="F24" sqref="F24"/>
      <pageMargins left="0.7" right="0.7" top="0.75" bottom="0.75" header="0.3" footer="0.3"/>
      <pageSetup paperSize="9" orientation="portrait" r:id="rId5"/>
    </customSheetView>
    <customSheetView guid="{F277ACEF-9FF8-431F-8537-DE60B790AA4F}">
      <selection activeCell="B26" sqref="B26"/>
      <pageMargins left="0.7" right="0.7" top="0.75" bottom="0.75" header="0.3" footer="0.3"/>
    </customSheetView>
    <customSheetView guid="{08462586-B7E0-434D-B6F4-B2B21EAA5D46}">
      <selection activeCell="C8" sqref="C8"/>
      <pageMargins left="0.7" right="0.7" top="0.75" bottom="0.75" header="0.3" footer="0.3"/>
      <pageSetup paperSize="9" orientation="portrait" r:id="rId6"/>
    </customSheetView>
    <customSheetView guid="{59094C18-3CB5-482F-AA6A-9C313A318EBB}">
      <selection activeCell="C8" sqref="C8"/>
      <pageMargins left="0.7" right="0.7" top="0.75" bottom="0.75" header="0.3" footer="0.3"/>
      <pageSetup paperSize="9" orientation="portrait" r:id="rId7"/>
    </customSheetView>
    <customSheetView guid="{FD092655-EBEC-4730-9895-1567D9B70D5F}">
      <selection activeCell="C8" sqref="C8"/>
      <pageMargins left="0.7" right="0.7" top="0.75" bottom="0.75" header="0.3" footer="0.3"/>
    </customSheetView>
    <customSheetView guid="{7CA1DEE6-746E-4947-9BED-24AAED6E8B57}">
      <selection activeCell="B25" sqref="B25"/>
      <pageMargins left="0.7" right="0.7" top="0.75" bottom="0.75" header="0.3" footer="0.3"/>
      <pageSetup paperSize="9" orientation="portrait" r:id="rId8"/>
    </customSheetView>
    <customSheetView guid="{70E7FFDC-983F-46F7-B68F-0BE0A8C942E0}">
      <selection activeCell="B19" sqref="B19"/>
      <pageMargins left="0.7" right="0.7" top="0.75" bottom="0.75" header="0.3" footer="0.3"/>
    </customSheetView>
    <customSheetView guid="{F536E858-E5B2-4B36-88FC-BE776803F921}">
      <selection activeCell="C8" sqref="C8"/>
      <pageMargins left="0.7" right="0.7" top="0.75" bottom="0.75" header="0.3" footer="0.3"/>
    </customSheetView>
    <customSheetView guid="{0780CBEB-AF66-401E-9AFD-5F77700585BC}">
      <selection activeCell="B39" sqref="B39"/>
      <pageMargins left="0.7" right="0.7" top="0.75" bottom="0.75" header="0.3" footer="0.3"/>
    </customSheetView>
    <customSheetView guid="{F0048D33-26BA-4893-8BCC-88CEF82FEBB6}">
      <selection activeCell="H38" sqref="H38"/>
      <pageMargins left="0.7" right="0.7" top="0.75" bottom="0.75" header="0.3" footer="0.3"/>
      <pageSetup paperSize="9" orientation="portrait" r:id="rId9"/>
    </customSheetView>
    <customSheetView guid="{8A1326BD-F0AB-414F-9F91-C2BB94CC9C17}">
      <selection activeCell="H25" sqref="H25"/>
      <pageMargins left="0.7" right="0.7" top="0.75" bottom="0.75" header="0.3" footer="0.3"/>
    </customSheetView>
    <customSheetView guid="{FB7DEBE1-1047-4BE4-82FD-4BCA0CA8DD58}">
      <selection activeCell="D12" sqref="D12"/>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A7B3A108-9CF6-4687-9321-110D304B17B9}">
      <selection activeCell="H25" sqref="H25"/>
      <pageMargins left="0.7" right="0.7" top="0.75" bottom="0.75" header="0.3" footer="0.3"/>
    </customSheetView>
    <customSheetView guid="{D2C72E70-F766-4D56-9E10-3C91A63BB7F3}">
      <selection activeCell="B22" sqref="B22"/>
      <pageMargins left="0.7" right="0.7" top="0.75" bottom="0.75" header="0.3" footer="0.3"/>
      <pageSetup paperSize="9" orientation="portrait" r:id="rId10"/>
    </customSheetView>
    <customSheetView guid="{7CCD1884-1631-4809-8751-AE0939C32419}">
      <selection activeCell="E26" sqref="E26"/>
      <pageMargins left="0.7" right="0.7" top="0.75" bottom="0.75" header="0.3" footer="0.3"/>
    </customSheetView>
    <customSheetView guid="{3AD1D9CC-D162-4119-AFCC-0AF9105FB248}">
      <selection activeCell="C31" sqref="C31"/>
      <pageMargins left="0.7" right="0.7" top="0.75" bottom="0.75" header="0.3" footer="0.3"/>
    </customSheetView>
    <customSheetView guid="{931AA63B-6827-4BF4-8E25-ED232A88A09C}">
      <selection activeCell="C8" sqref="C8"/>
      <pageMargins left="0.7" right="0.7" top="0.75" bottom="0.75" header="0.3" footer="0.3"/>
    </customSheetView>
    <customSheetView guid="{CA1DE4BE-C006-4405-B064-304EE6CCACF1}">
      <selection activeCell="C8" sqref="C8"/>
      <pageMargins left="0.7" right="0.7" top="0.75" bottom="0.75" header="0.3" footer="0.3"/>
      <pageSetup paperSize="9" orientation="portrait" r:id="rId11"/>
    </customSheetView>
    <customSheetView guid="{D3393B8E-C3CB-4E3A-976E-E4CD065299F0}">
      <selection activeCell="G5" sqref="G5:I10"/>
      <pageMargins left="0.7" right="0.7" top="0.75" bottom="0.75" header="0.3" footer="0.3"/>
    </customSheetView>
    <customSheetView guid="{21329C76-F86B-400D-B8F5-F75B383E5B14}">
      <selection activeCell="C8" sqref="C8"/>
      <pageMargins left="0.7" right="0.7" top="0.75" bottom="0.75" header="0.3" footer="0.3"/>
      <pageSetup paperSize="9" orientation="portrait" r:id="rId12"/>
    </customSheetView>
    <customSheetView guid="{CFC92B1C-D4F2-414F-8F12-92F529035B08}">
      <selection activeCell="C31" sqref="C31"/>
      <pageMargins left="0.7" right="0.7" top="0.75" bottom="0.75" header="0.3" footer="0.3"/>
      <pageSetup paperSize="9" orientation="portrait" r:id="rId13"/>
    </customSheetView>
    <customSheetView guid="{697182B0-1BEF-4A85-93A0-596802852AF2}">
      <selection activeCell="C8" sqref="C8"/>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B4" sqref="B4"/>
      <pageMargins left="0.7" right="0.7" top="0.75" bottom="0.75" header="0.3" footer="0.3"/>
      <pageSetup paperSize="9" orientation="portrait" r:id="rId17"/>
    </customSheetView>
    <customSheetView guid="{EB80C77D-AF78-41A9-A5FE-A7459DA92422}">
      <selection activeCell="N55" sqref="N55"/>
      <pageMargins left="0.7" right="0.7" top="0.75" bottom="0.75" header="0.3" footer="0.3"/>
      <pageSetup paperSize="9" orientation="portrait" r:id="rId18"/>
    </customSheetView>
  </customSheetViews>
  <mergeCells count="1">
    <mergeCell ref="C11:D11"/>
  </mergeCells>
  <pageMargins left="0.7" right="0.7" top="0.75" bottom="0.75" header="0.3" footer="0.3"/>
  <pageSetup paperSize="9" orientation="portrait" r:id="rId19"/>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P167"/>
  <sheetViews>
    <sheetView showGridLines="0" workbookViewId="0">
      <selection activeCell="R29" sqref="R29"/>
    </sheetView>
  </sheetViews>
  <sheetFormatPr defaultColWidth="9.140625" defaultRowHeight="12"/>
  <cols>
    <col min="1" max="1" width="5.85546875" style="2" customWidth="1"/>
    <col min="2" max="2" width="4.5703125" style="2" customWidth="1"/>
    <col min="3" max="3" width="23.28515625" style="2" customWidth="1"/>
    <col min="4" max="4" width="12.85546875" style="44" customWidth="1"/>
    <col min="5" max="5" width="11.42578125" style="44" customWidth="1"/>
    <col min="6" max="6" width="14.140625" style="44" customWidth="1"/>
    <col min="7" max="7" width="10.7109375" style="44" customWidth="1"/>
    <col min="8" max="8" width="10.140625" style="44" customWidth="1"/>
    <col min="9" max="10" width="10.42578125" style="44" customWidth="1"/>
    <col min="11" max="11" width="7.140625" style="44" customWidth="1"/>
    <col min="12" max="12" width="6.85546875" style="44" customWidth="1"/>
    <col min="13" max="15" width="9.140625" style="2"/>
    <col min="16" max="16" width="26.140625" style="2" customWidth="1"/>
    <col min="17" max="16384" width="9.140625" style="2"/>
  </cols>
  <sheetData>
    <row r="1" spans="1:16" ht="12.75">
      <c r="A1" s="457" t="str">
        <f>HYPERLINK("#INDEX!A2","към началната страница")</f>
        <v>към началната страница</v>
      </c>
      <c r="B1" s="724"/>
      <c r="C1" s="724"/>
      <c r="L1" s="2"/>
    </row>
    <row r="2" spans="1:16" ht="12.75">
      <c r="A2"/>
      <c r="L2" s="2"/>
    </row>
    <row r="3" spans="1:16" ht="12.75">
      <c r="A3"/>
      <c r="L3" s="2"/>
    </row>
    <row r="4" spans="1:16" ht="12.75">
      <c r="A4"/>
      <c r="L4" s="2"/>
    </row>
    <row r="5" spans="1:16" ht="12.75">
      <c r="A5"/>
      <c r="L5" s="2"/>
    </row>
    <row r="6" spans="1:16" ht="12.75">
      <c r="A6"/>
      <c r="L6" s="2"/>
    </row>
    <row r="7" spans="1:16" ht="12.75">
      <c r="A7"/>
      <c r="L7" s="2"/>
    </row>
    <row r="8" spans="1:16" ht="12.75">
      <c r="A8"/>
      <c r="L8" s="2"/>
    </row>
    <row r="9" spans="1:16" ht="27" customHeight="1">
      <c r="B9" s="879" t="s">
        <v>1615</v>
      </c>
      <c r="C9" s="879"/>
      <c r="D9" s="879"/>
      <c r="E9" s="879"/>
      <c r="F9" s="879"/>
      <c r="G9" s="879"/>
      <c r="H9" s="879"/>
      <c r="I9" s="879"/>
      <c r="J9" s="879"/>
      <c r="K9" s="879"/>
      <c r="L9" s="879"/>
    </row>
    <row r="11" spans="1:16" ht="12.75" customHeight="1">
      <c r="K11" s="795" t="s">
        <v>477</v>
      </c>
      <c r="L11" s="795"/>
    </row>
    <row r="12" spans="1:16" ht="36" customHeight="1">
      <c r="B12" s="881" t="s">
        <v>483</v>
      </c>
      <c r="C12" s="882"/>
      <c r="D12" s="880" t="s">
        <v>495</v>
      </c>
      <c r="E12" s="880" t="s">
        <v>496</v>
      </c>
      <c r="F12" s="880" t="s">
        <v>1544</v>
      </c>
      <c r="G12" s="880" t="s">
        <v>48</v>
      </c>
      <c r="H12" s="880"/>
      <c r="I12" s="880"/>
      <c r="J12" s="880" t="s">
        <v>608</v>
      </c>
      <c r="K12" s="880" t="s">
        <v>484</v>
      </c>
      <c r="L12" s="880" t="s">
        <v>485</v>
      </c>
    </row>
    <row r="13" spans="1:16" ht="84" customHeight="1">
      <c r="B13" s="881"/>
      <c r="C13" s="882"/>
      <c r="D13" s="880"/>
      <c r="E13" s="880"/>
      <c r="F13" s="880"/>
      <c r="G13" s="133" t="s">
        <v>991</v>
      </c>
      <c r="H13" s="133" t="s">
        <v>990</v>
      </c>
      <c r="I13" s="133" t="s">
        <v>11</v>
      </c>
      <c r="J13" s="880"/>
      <c r="K13" s="880"/>
      <c r="L13" s="880"/>
      <c r="P13" s="783" t="s">
        <v>1890</v>
      </c>
    </row>
    <row r="14" spans="1:16" s="129" customFormat="1">
      <c r="B14" s="127"/>
      <c r="C14" s="127"/>
      <c r="D14" s="14" t="s">
        <v>0</v>
      </c>
      <c r="E14" s="14" t="s">
        <v>1545</v>
      </c>
      <c r="F14" s="14" t="s">
        <v>135</v>
      </c>
      <c r="G14" s="14" t="s">
        <v>6</v>
      </c>
      <c r="H14" s="14" t="s">
        <v>61</v>
      </c>
      <c r="I14" s="14" t="s">
        <v>63</v>
      </c>
      <c r="J14" s="14" t="s">
        <v>64</v>
      </c>
      <c r="K14" s="425" t="s">
        <v>65</v>
      </c>
      <c r="L14" s="425" t="s">
        <v>1085</v>
      </c>
      <c r="P14" s="784" t="s">
        <v>1893</v>
      </c>
    </row>
    <row r="15" spans="1:16">
      <c r="B15" s="169" t="s">
        <v>218</v>
      </c>
      <c r="C15" s="3" t="s">
        <v>490</v>
      </c>
      <c r="D15" s="170"/>
      <c r="E15" s="170"/>
      <c r="F15" s="170"/>
      <c r="G15" s="170"/>
      <c r="H15" s="170"/>
      <c r="I15" s="170"/>
      <c r="J15" s="170"/>
      <c r="K15" s="170"/>
      <c r="L15" s="170"/>
      <c r="P15" s="784" t="s">
        <v>1891</v>
      </c>
    </row>
    <row r="16" spans="1:16">
      <c r="B16" s="3"/>
      <c r="C16" s="763" t="s">
        <v>140</v>
      </c>
      <c r="D16" s="764">
        <v>23825499</v>
      </c>
      <c r="E16" s="140">
        <v>0</v>
      </c>
      <c r="F16" s="764">
        <v>23825499</v>
      </c>
      <c r="G16" s="765">
        <v>1306465</v>
      </c>
      <c r="H16" s="140">
        <v>0</v>
      </c>
      <c r="I16" s="765">
        <v>1306465</v>
      </c>
      <c r="J16" s="765">
        <v>16330813</v>
      </c>
      <c r="K16" s="766">
        <v>0.96109999999999995</v>
      </c>
      <c r="L16" s="766">
        <v>0.02</v>
      </c>
      <c r="P16" s="784" t="s">
        <v>1894</v>
      </c>
    </row>
    <row r="17" spans="2:16">
      <c r="B17" s="3"/>
      <c r="C17" s="763" t="s">
        <v>148</v>
      </c>
      <c r="D17" s="764">
        <v>406465</v>
      </c>
      <c r="E17" s="140">
        <v>0</v>
      </c>
      <c r="F17" s="764">
        <v>406465</v>
      </c>
      <c r="G17" s="765">
        <v>6619</v>
      </c>
      <c r="H17" s="140">
        <v>0</v>
      </c>
      <c r="I17" s="765">
        <v>6619</v>
      </c>
      <c r="J17" s="765">
        <v>82732</v>
      </c>
      <c r="K17" s="766">
        <v>4.8999999999999998E-3</v>
      </c>
      <c r="L17" s="766">
        <v>5.0000000000000001E-3</v>
      </c>
      <c r="P17" s="784" t="s">
        <v>1895</v>
      </c>
    </row>
    <row r="18" spans="2:16">
      <c r="B18" s="131"/>
      <c r="C18" s="763" t="s">
        <v>152</v>
      </c>
      <c r="D18" s="764">
        <v>297383</v>
      </c>
      <c r="E18" s="140">
        <v>0</v>
      </c>
      <c r="F18" s="764">
        <v>297383</v>
      </c>
      <c r="G18" s="765">
        <v>23642</v>
      </c>
      <c r="H18" s="140">
        <v>0</v>
      </c>
      <c r="I18" s="765">
        <v>23642</v>
      </c>
      <c r="J18" s="765">
        <v>295522</v>
      </c>
      <c r="K18" s="766">
        <v>1.7399999999999999E-2</v>
      </c>
      <c r="L18" s="766">
        <v>0.02</v>
      </c>
      <c r="P18" s="784" t="s">
        <v>1892</v>
      </c>
    </row>
    <row r="19" spans="2:16">
      <c r="B19" s="3"/>
      <c r="C19" s="763" t="s">
        <v>241</v>
      </c>
      <c r="D19" s="764">
        <v>177326</v>
      </c>
      <c r="E19" s="140">
        <v>0</v>
      </c>
      <c r="F19" s="764">
        <v>177326</v>
      </c>
      <c r="G19" s="765">
        <v>6643</v>
      </c>
      <c r="H19" s="140">
        <v>0</v>
      </c>
      <c r="I19" s="765">
        <v>6643</v>
      </c>
      <c r="J19" s="765">
        <v>83041</v>
      </c>
      <c r="K19" s="766">
        <v>4.8999999999999998E-3</v>
      </c>
      <c r="L19" s="766">
        <v>0</v>
      </c>
      <c r="P19" s="784" t="s">
        <v>1896</v>
      </c>
    </row>
    <row r="20" spans="2:16">
      <c r="B20" s="3"/>
      <c r="C20" s="763" t="s">
        <v>232</v>
      </c>
      <c r="D20" s="764">
        <v>64336</v>
      </c>
      <c r="E20" s="140">
        <v>0</v>
      </c>
      <c r="F20" s="764">
        <v>64336</v>
      </c>
      <c r="G20" s="765">
        <v>60</v>
      </c>
      <c r="H20" s="140">
        <v>0</v>
      </c>
      <c r="I20" s="765">
        <v>60</v>
      </c>
      <c r="J20" s="765">
        <v>753</v>
      </c>
      <c r="K20" s="766">
        <v>0</v>
      </c>
      <c r="L20" s="766">
        <v>0</v>
      </c>
      <c r="P20" s="784" t="s">
        <v>1897</v>
      </c>
    </row>
    <row r="21" spans="2:16">
      <c r="B21" s="3"/>
      <c r="C21" s="763" t="s">
        <v>497</v>
      </c>
      <c r="D21" s="764">
        <v>36724</v>
      </c>
      <c r="E21" s="140">
        <v>0</v>
      </c>
      <c r="F21" s="764">
        <v>36724</v>
      </c>
      <c r="G21" s="765">
        <v>2426</v>
      </c>
      <c r="H21" s="140">
        <v>0</v>
      </c>
      <c r="I21" s="765">
        <v>2426</v>
      </c>
      <c r="J21" s="765">
        <v>30329</v>
      </c>
      <c r="K21" s="766">
        <v>1.8E-3</v>
      </c>
      <c r="L21" s="766">
        <v>0</v>
      </c>
      <c r="P21" s="784" t="s">
        <v>1898</v>
      </c>
    </row>
    <row r="22" spans="2:16">
      <c r="B22" s="3"/>
      <c r="C22" s="763" t="s">
        <v>136</v>
      </c>
      <c r="D22" s="764">
        <v>33668</v>
      </c>
      <c r="E22" s="140">
        <v>0</v>
      </c>
      <c r="F22" s="764">
        <v>33668</v>
      </c>
      <c r="G22" s="765">
        <v>2516</v>
      </c>
      <c r="H22" s="140">
        <v>0</v>
      </c>
      <c r="I22" s="765">
        <v>2516</v>
      </c>
      <c r="J22" s="765">
        <v>31454</v>
      </c>
      <c r="K22" s="766">
        <v>1.9E-3</v>
      </c>
      <c r="L22" s="766">
        <v>0</v>
      </c>
      <c r="P22" s="784" t="s">
        <v>1899</v>
      </c>
    </row>
    <row r="23" spans="2:16">
      <c r="B23" s="3"/>
      <c r="C23" s="763" t="s">
        <v>153</v>
      </c>
      <c r="D23" s="764">
        <v>26880</v>
      </c>
      <c r="E23" s="140">
        <v>0</v>
      </c>
      <c r="F23" s="764">
        <v>26880</v>
      </c>
      <c r="G23" s="765">
        <v>1939</v>
      </c>
      <c r="H23" s="140">
        <v>0</v>
      </c>
      <c r="I23" s="765">
        <v>1939</v>
      </c>
      <c r="J23" s="765">
        <v>24236</v>
      </c>
      <c r="K23" s="766">
        <v>1.4E-3</v>
      </c>
      <c r="L23" s="766">
        <v>0</v>
      </c>
      <c r="P23" s="784" t="s">
        <v>1900</v>
      </c>
    </row>
    <row r="24" spans="2:16">
      <c r="B24" s="3"/>
      <c r="C24" s="763" t="s">
        <v>144</v>
      </c>
      <c r="D24" s="764">
        <v>26125</v>
      </c>
      <c r="E24" s="140">
        <v>0</v>
      </c>
      <c r="F24" s="764">
        <v>26125</v>
      </c>
      <c r="G24" s="765">
        <v>1836</v>
      </c>
      <c r="H24" s="140">
        <v>0</v>
      </c>
      <c r="I24" s="765">
        <v>1836</v>
      </c>
      <c r="J24" s="765">
        <v>22956</v>
      </c>
      <c r="K24" s="766">
        <v>1.4E-3</v>
      </c>
      <c r="L24" s="766">
        <v>0.01</v>
      </c>
      <c r="P24" s="784" t="s">
        <v>1901</v>
      </c>
    </row>
    <row r="25" spans="2:16">
      <c r="B25" s="175"/>
      <c r="C25" s="763" t="s">
        <v>228</v>
      </c>
      <c r="D25" s="764">
        <v>20493</v>
      </c>
      <c r="E25" s="140">
        <v>0</v>
      </c>
      <c r="F25" s="764">
        <v>20493</v>
      </c>
      <c r="G25" s="765">
        <v>1617</v>
      </c>
      <c r="H25" s="140">
        <v>0</v>
      </c>
      <c r="I25" s="765">
        <v>1617</v>
      </c>
      <c r="J25" s="765">
        <v>20214</v>
      </c>
      <c r="K25" s="766">
        <v>1.1999999999999999E-3</v>
      </c>
      <c r="L25" s="766">
        <v>0</v>
      </c>
      <c r="P25" s="784" t="s">
        <v>1902</v>
      </c>
    </row>
    <row r="26" spans="2:16">
      <c r="B26" s="3"/>
      <c r="C26" s="763" t="s">
        <v>244</v>
      </c>
      <c r="D26" s="764">
        <v>16018</v>
      </c>
      <c r="E26" s="140">
        <v>0</v>
      </c>
      <c r="F26" s="764">
        <v>16018</v>
      </c>
      <c r="G26" s="765">
        <v>444</v>
      </c>
      <c r="H26" s="140">
        <v>0</v>
      </c>
      <c r="I26" s="765">
        <v>444</v>
      </c>
      <c r="J26" s="765">
        <v>5545</v>
      </c>
      <c r="K26" s="766">
        <v>2.9999999999999997E-4</v>
      </c>
      <c r="L26" s="766">
        <v>0</v>
      </c>
      <c r="P26" s="784" t="s">
        <v>1903</v>
      </c>
    </row>
    <row r="27" spans="2:16">
      <c r="B27" s="3"/>
      <c r="C27" s="763" t="s">
        <v>151</v>
      </c>
      <c r="D27" s="764">
        <v>10844</v>
      </c>
      <c r="E27" s="140">
        <v>0</v>
      </c>
      <c r="F27" s="764">
        <v>10844</v>
      </c>
      <c r="G27" s="765">
        <v>577</v>
      </c>
      <c r="H27" s="140">
        <v>0</v>
      </c>
      <c r="I27" s="765">
        <v>577</v>
      </c>
      <c r="J27" s="765">
        <v>7217</v>
      </c>
      <c r="K27" s="766">
        <v>4.0000000000000002E-4</v>
      </c>
      <c r="L27" s="766">
        <v>7.4999999999999997E-3</v>
      </c>
      <c r="P27" s="784" t="s">
        <v>1904</v>
      </c>
    </row>
    <row r="28" spans="2:16">
      <c r="B28" s="3"/>
      <c r="C28" s="763" t="s">
        <v>235</v>
      </c>
      <c r="D28" s="764">
        <v>9321</v>
      </c>
      <c r="E28" s="140">
        <v>0</v>
      </c>
      <c r="F28" s="764">
        <v>9321</v>
      </c>
      <c r="G28" s="765">
        <v>391</v>
      </c>
      <c r="H28" s="140">
        <v>0</v>
      </c>
      <c r="I28" s="765">
        <v>391</v>
      </c>
      <c r="J28" s="765">
        <v>4882</v>
      </c>
      <c r="K28" s="766">
        <v>2.9999999999999997E-4</v>
      </c>
      <c r="L28" s="766">
        <v>0.01</v>
      </c>
      <c r="P28" s="784" t="s">
        <v>1905</v>
      </c>
    </row>
    <row r="29" spans="2:16">
      <c r="B29" s="3"/>
      <c r="C29" s="763" t="s">
        <v>223</v>
      </c>
      <c r="D29" s="764">
        <v>8488</v>
      </c>
      <c r="E29" s="140">
        <v>0</v>
      </c>
      <c r="F29" s="764">
        <v>8488</v>
      </c>
      <c r="G29" s="765">
        <v>541</v>
      </c>
      <c r="H29" s="140">
        <v>0</v>
      </c>
      <c r="I29" s="765">
        <v>541</v>
      </c>
      <c r="J29" s="765">
        <v>6762</v>
      </c>
      <c r="K29" s="766">
        <v>4.0000000000000002E-4</v>
      </c>
      <c r="L29" s="766">
        <v>0</v>
      </c>
      <c r="P29" s="784" t="s">
        <v>1906</v>
      </c>
    </row>
    <row r="30" spans="2:16">
      <c r="B30" s="3"/>
      <c r="C30" s="763" t="s">
        <v>236</v>
      </c>
      <c r="D30" s="764">
        <v>8151</v>
      </c>
      <c r="E30" s="140">
        <v>0</v>
      </c>
      <c r="F30" s="764">
        <v>8151</v>
      </c>
      <c r="G30" s="765">
        <v>550</v>
      </c>
      <c r="H30" s="140">
        <v>0</v>
      </c>
      <c r="I30" s="765">
        <v>550</v>
      </c>
      <c r="J30" s="765">
        <v>6872</v>
      </c>
      <c r="K30" s="766">
        <v>4.0000000000000002E-4</v>
      </c>
      <c r="L30" s="766">
        <v>0</v>
      </c>
      <c r="P30" s="784" t="s">
        <v>1907</v>
      </c>
    </row>
    <row r="31" spans="2:16">
      <c r="B31" s="3"/>
      <c r="C31" s="763" t="s">
        <v>592</v>
      </c>
      <c r="D31" s="767">
        <v>6890</v>
      </c>
      <c r="E31" s="140">
        <v>0</v>
      </c>
      <c r="F31" s="764">
        <v>6890</v>
      </c>
      <c r="G31" s="765">
        <v>444</v>
      </c>
      <c r="H31" s="140">
        <v>0</v>
      </c>
      <c r="I31" s="765">
        <v>444</v>
      </c>
      <c r="J31" s="765">
        <v>5548</v>
      </c>
      <c r="K31" s="766">
        <v>2.9999999999999997E-4</v>
      </c>
      <c r="L31" s="766">
        <v>0.02</v>
      </c>
      <c r="P31" s="784" t="s">
        <v>1908</v>
      </c>
    </row>
    <row r="32" spans="2:16">
      <c r="B32" s="3"/>
      <c r="C32" s="763" t="s">
        <v>230</v>
      </c>
      <c r="D32" s="764">
        <v>5406</v>
      </c>
      <c r="E32" s="140">
        <v>0</v>
      </c>
      <c r="F32" s="764">
        <v>5406</v>
      </c>
      <c r="G32" s="765">
        <v>258</v>
      </c>
      <c r="H32" s="140">
        <v>0</v>
      </c>
      <c r="I32" s="765">
        <v>258</v>
      </c>
      <c r="J32" s="765">
        <v>3228</v>
      </c>
      <c r="K32" s="766">
        <v>2.0000000000000001E-4</v>
      </c>
      <c r="L32" s="766">
        <v>0.01</v>
      </c>
      <c r="P32" s="784" t="s">
        <v>1909</v>
      </c>
    </row>
    <row r="33" spans="2:16">
      <c r="B33" s="131"/>
      <c r="C33" s="763" t="s">
        <v>221</v>
      </c>
      <c r="D33" s="764">
        <v>5306</v>
      </c>
      <c r="E33" s="140">
        <v>0</v>
      </c>
      <c r="F33" s="764">
        <v>5306</v>
      </c>
      <c r="G33" s="765">
        <v>172</v>
      </c>
      <c r="H33" s="140">
        <v>0</v>
      </c>
      <c r="I33" s="765">
        <v>172</v>
      </c>
      <c r="J33" s="765">
        <v>2152</v>
      </c>
      <c r="K33" s="766">
        <v>1E-4</v>
      </c>
      <c r="L33" s="766">
        <v>0</v>
      </c>
      <c r="P33" s="784" t="s">
        <v>1910</v>
      </c>
    </row>
    <row r="34" spans="2:16">
      <c r="B34" s="3"/>
      <c r="C34" s="763" t="s">
        <v>141</v>
      </c>
      <c r="D34" s="764">
        <v>3883</v>
      </c>
      <c r="E34" s="140">
        <v>0</v>
      </c>
      <c r="F34" s="764">
        <v>3883</v>
      </c>
      <c r="G34" s="765">
        <v>172</v>
      </c>
      <c r="H34" s="140">
        <v>0</v>
      </c>
      <c r="I34" s="765">
        <v>172</v>
      </c>
      <c r="J34" s="765">
        <v>2155</v>
      </c>
      <c r="K34" s="766">
        <v>1E-4</v>
      </c>
      <c r="L34" s="766">
        <v>1.2500000000000001E-2</v>
      </c>
      <c r="P34" s="784" t="s">
        <v>1911</v>
      </c>
    </row>
    <row r="35" spans="2:16">
      <c r="B35" s="3"/>
      <c r="C35" s="763" t="s">
        <v>508</v>
      </c>
      <c r="D35" s="764">
        <v>3641</v>
      </c>
      <c r="E35" s="140">
        <v>0</v>
      </c>
      <c r="F35" s="764">
        <v>3641</v>
      </c>
      <c r="G35" s="765">
        <v>168</v>
      </c>
      <c r="H35" s="140">
        <v>0</v>
      </c>
      <c r="I35" s="765">
        <v>168</v>
      </c>
      <c r="J35" s="765">
        <v>2099</v>
      </c>
      <c r="K35" s="766">
        <v>1E-4</v>
      </c>
      <c r="L35" s="766">
        <v>0</v>
      </c>
      <c r="P35" s="784" t="s">
        <v>1912</v>
      </c>
    </row>
    <row r="36" spans="2:16">
      <c r="B36" s="3"/>
      <c r="C36" s="763" t="s">
        <v>150</v>
      </c>
      <c r="D36" s="764">
        <v>3492</v>
      </c>
      <c r="E36" s="140">
        <v>0</v>
      </c>
      <c r="F36" s="764">
        <v>3492</v>
      </c>
      <c r="G36" s="765">
        <v>148</v>
      </c>
      <c r="H36" s="140">
        <v>0</v>
      </c>
      <c r="I36" s="765">
        <v>148</v>
      </c>
      <c r="J36" s="765">
        <v>1847</v>
      </c>
      <c r="K36" s="766">
        <v>1E-4</v>
      </c>
      <c r="L36" s="766">
        <v>0</v>
      </c>
      <c r="P36" s="784" t="s">
        <v>1913</v>
      </c>
    </row>
    <row r="37" spans="2:16">
      <c r="B37" s="3"/>
      <c r="C37" s="763" t="s">
        <v>242</v>
      </c>
      <c r="D37" s="764">
        <v>3436</v>
      </c>
      <c r="E37" s="140">
        <v>0</v>
      </c>
      <c r="F37" s="764">
        <v>3436</v>
      </c>
      <c r="G37" s="765">
        <v>217</v>
      </c>
      <c r="H37" s="140">
        <v>0</v>
      </c>
      <c r="I37" s="765">
        <v>217</v>
      </c>
      <c r="J37" s="765">
        <v>2715</v>
      </c>
      <c r="K37" s="766">
        <v>2.0000000000000001E-4</v>
      </c>
      <c r="L37" s="766">
        <v>0.02</v>
      </c>
      <c r="P37" s="784" t="s">
        <v>1914</v>
      </c>
    </row>
    <row r="38" spans="2:16">
      <c r="B38" s="3"/>
      <c r="C38" s="763" t="s">
        <v>229</v>
      </c>
      <c r="D38" s="764">
        <v>3356</v>
      </c>
      <c r="E38" s="140">
        <v>0</v>
      </c>
      <c r="F38" s="764">
        <v>3356</v>
      </c>
      <c r="G38" s="765">
        <v>117</v>
      </c>
      <c r="H38" s="140">
        <v>0</v>
      </c>
      <c r="I38" s="765">
        <v>117</v>
      </c>
      <c r="J38" s="765">
        <v>1466</v>
      </c>
      <c r="K38" s="766">
        <v>1E-4</v>
      </c>
      <c r="L38" s="766">
        <v>0</v>
      </c>
      <c r="P38" s="784" t="s">
        <v>1915</v>
      </c>
    </row>
    <row r="39" spans="2:16">
      <c r="B39" s="3"/>
      <c r="C39" s="763" t="s">
        <v>146</v>
      </c>
      <c r="D39" s="764">
        <v>2931</v>
      </c>
      <c r="E39" s="140">
        <v>0</v>
      </c>
      <c r="F39" s="764">
        <v>2931</v>
      </c>
      <c r="G39" s="765">
        <v>145</v>
      </c>
      <c r="H39" s="140">
        <v>0</v>
      </c>
      <c r="I39" s="765">
        <v>145</v>
      </c>
      <c r="J39" s="765">
        <v>1816</v>
      </c>
      <c r="K39" s="766">
        <v>1E-4</v>
      </c>
      <c r="L39" s="766">
        <v>0</v>
      </c>
      <c r="P39" s="784" t="s">
        <v>1916</v>
      </c>
    </row>
    <row r="40" spans="2:16">
      <c r="B40" s="175"/>
      <c r="C40" s="763" t="s">
        <v>240</v>
      </c>
      <c r="D40" s="764">
        <v>2473</v>
      </c>
      <c r="E40" s="140">
        <v>0</v>
      </c>
      <c r="F40" s="764">
        <v>2473</v>
      </c>
      <c r="G40" s="765">
        <v>137</v>
      </c>
      <c r="H40" s="140">
        <v>0</v>
      </c>
      <c r="I40" s="765">
        <v>137</v>
      </c>
      <c r="J40" s="765">
        <v>1715</v>
      </c>
      <c r="K40" s="766">
        <v>1E-4</v>
      </c>
      <c r="L40" s="766">
        <v>0</v>
      </c>
      <c r="P40" s="784" t="s">
        <v>1917</v>
      </c>
    </row>
    <row r="41" spans="2:16">
      <c r="B41" s="3"/>
      <c r="C41" s="763" t="s">
        <v>147</v>
      </c>
      <c r="D41" s="764">
        <v>2438</v>
      </c>
      <c r="E41" s="140">
        <v>0</v>
      </c>
      <c r="F41" s="764">
        <v>2438</v>
      </c>
      <c r="G41" s="765">
        <v>98</v>
      </c>
      <c r="H41" s="140">
        <v>0</v>
      </c>
      <c r="I41" s="765">
        <v>98</v>
      </c>
      <c r="J41" s="765">
        <v>1221</v>
      </c>
      <c r="K41" s="766">
        <v>1E-4</v>
      </c>
      <c r="L41" s="766">
        <v>1.4999999999999999E-2</v>
      </c>
      <c r="P41" s="784" t="s">
        <v>1918</v>
      </c>
    </row>
    <row r="42" spans="2:16">
      <c r="B42" s="3"/>
      <c r="C42" s="763" t="s">
        <v>149</v>
      </c>
      <c r="D42" s="764">
        <v>2140</v>
      </c>
      <c r="E42" s="140">
        <v>0</v>
      </c>
      <c r="F42" s="764">
        <v>2140</v>
      </c>
      <c r="G42" s="765">
        <v>142</v>
      </c>
      <c r="H42" s="140">
        <v>0</v>
      </c>
      <c r="I42" s="765">
        <v>142</v>
      </c>
      <c r="J42" s="765">
        <v>1772</v>
      </c>
      <c r="K42" s="766">
        <v>1E-4</v>
      </c>
      <c r="L42" s="766">
        <v>0</v>
      </c>
      <c r="P42" s="784" t="s">
        <v>1919</v>
      </c>
    </row>
    <row r="43" spans="2:16">
      <c r="B43" s="3"/>
      <c r="C43" s="763" t="s">
        <v>1841</v>
      </c>
      <c r="D43" s="764">
        <v>1919</v>
      </c>
      <c r="E43" s="140">
        <v>0</v>
      </c>
      <c r="F43" s="764">
        <v>1919</v>
      </c>
      <c r="G43" s="765">
        <v>0</v>
      </c>
      <c r="H43" s="140">
        <v>0</v>
      </c>
      <c r="I43" s="765">
        <v>0</v>
      </c>
      <c r="J43" s="765">
        <v>0</v>
      </c>
      <c r="K43" s="766">
        <v>0</v>
      </c>
      <c r="L43" s="766">
        <v>0</v>
      </c>
      <c r="P43" s="784" t="s">
        <v>1920</v>
      </c>
    </row>
    <row r="44" spans="2:16">
      <c r="B44" s="3"/>
      <c r="C44" s="763" t="s">
        <v>145</v>
      </c>
      <c r="D44" s="764">
        <v>1745</v>
      </c>
      <c r="E44" s="140">
        <v>0</v>
      </c>
      <c r="F44" s="764">
        <v>1745</v>
      </c>
      <c r="G44" s="765">
        <v>132</v>
      </c>
      <c r="H44" s="140">
        <v>0</v>
      </c>
      <c r="I44" s="765">
        <v>132</v>
      </c>
      <c r="J44" s="765">
        <v>1648</v>
      </c>
      <c r="K44" s="766">
        <v>1E-4</v>
      </c>
      <c r="L44" s="766">
        <v>5.0000000000000001E-3</v>
      </c>
      <c r="P44" s="784" t="s">
        <v>1921</v>
      </c>
    </row>
    <row r="45" spans="2:16">
      <c r="B45" s="3"/>
      <c r="C45" s="763" t="s">
        <v>137</v>
      </c>
      <c r="D45" s="764">
        <v>1618</v>
      </c>
      <c r="E45" s="140">
        <v>0</v>
      </c>
      <c r="F45" s="764">
        <v>1618</v>
      </c>
      <c r="G45" s="765">
        <v>58</v>
      </c>
      <c r="H45" s="140">
        <v>0</v>
      </c>
      <c r="I45" s="765">
        <v>58</v>
      </c>
      <c r="J45" s="765">
        <v>729</v>
      </c>
      <c r="K45" s="766">
        <v>0</v>
      </c>
      <c r="L45" s="766">
        <v>0</v>
      </c>
      <c r="P45" s="785" t="s">
        <v>1922</v>
      </c>
    </row>
    <row r="46" spans="2:16">
      <c r="B46" s="3"/>
      <c r="C46" s="763" t="s">
        <v>593</v>
      </c>
      <c r="D46" s="764">
        <v>1144</v>
      </c>
      <c r="E46" s="140">
        <v>0</v>
      </c>
      <c r="F46" s="764">
        <v>1144</v>
      </c>
      <c r="G46" s="765">
        <v>68</v>
      </c>
      <c r="H46" s="140">
        <v>0</v>
      </c>
      <c r="I46" s="765">
        <v>68</v>
      </c>
      <c r="J46" s="765">
        <v>845</v>
      </c>
      <c r="K46" s="766">
        <v>1E-4</v>
      </c>
      <c r="L46" s="766">
        <v>0</v>
      </c>
      <c r="P46" s="784" t="s">
        <v>1923</v>
      </c>
    </row>
    <row r="47" spans="2:16">
      <c r="B47" s="3"/>
      <c r="C47" s="763" t="s">
        <v>243</v>
      </c>
      <c r="D47" s="764">
        <v>1025</v>
      </c>
      <c r="E47" s="140">
        <v>0</v>
      </c>
      <c r="F47" s="764">
        <v>1025</v>
      </c>
      <c r="G47" s="765">
        <v>44</v>
      </c>
      <c r="H47" s="140">
        <v>0</v>
      </c>
      <c r="I47" s="765">
        <v>44</v>
      </c>
      <c r="J47" s="765">
        <v>547</v>
      </c>
      <c r="K47" s="766">
        <v>0</v>
      </c>
      <c r="L47" s="766">
        <v>1.4999999999999999E-2</v>
      </c>
      <c r="P47" s="784" t="s">
        <v>1924</v>
      </c>
    </row>
    <row r="48" spans="2:16" ht="12" customHeight="1">
      <c r="B48" s="131"/>
      <c r="C48" s="763" t="s">
        <v>245</v>
      </c>
      <c r="D48" s="764">
        <v>907</v>
      </c>
      <c r="E48" s="140">
        <v>0</v>
      </c>
      <c r="F48" s="764">
        <v>907</v>
      </c>
      <c r="G48" s="765">
        <v>42</v>
      </c>
      <c r="H48" s="140">
        <v>0</v>
      </c>
      <c r="I48" s="765">
        <v>42</v>
      </c>
      <c r="J48" s="765">
        <v>529</v>
      </c>
      <c r="K48" s="766">
        <v>0</v>
      </c>
      <c r="L48" s="766">
        <v>0</v>
      </c>
      <c r="P48" s="784" t="s">
        <v>1925</v>
      </c>
    </row>
    <row r="49" spans="2:16">
      <c r="B49" s="3"/>
      <c r="C49" s="763" t="s">
        <v>237</v>
      </c>
      <c r="D49" s="764">
        <v>813</v>
      </c>
      <c r="E49" s="140">
        <v>0</v>
      </c>
      <c r="F49" s="764">
        <v>813</v>
      </c>
      <c r="G49" s="765">
        <v>36</v>
      </c>
      <c r="H49" s="140">
        <v>0</v>
      </c>
      <c r="I49" s="765">
        <v>36</v>
      </c>
      <c r="J49" s="765">
        <v>452</v>
      </c>
      <c r="K49" s="766">
        <v>0</v>
      </c>
      <c r="L49" s="766">
        <v>1.4999999999999999E-2</v>
      </c>
      <c r="P49" s="784" t="s">
        <v>1926</v>
      </c>
    </row>
    <row r="50" spans="2:16">
      <c r="B50" s="3"/>
      <c r="C50" s="763" t="s">
        <v>234</v>
      </c>
      <c r="D50" s="764">
        <v>794</v>
      </c>
      <c r="E50" s="140">
        <v>0</v>
      </c>
      <c r="F50" s="764">
        <v>794</v>
      </c>
      <c r="G50" s="765">
        <v>31</v>
      </c>
      <c r="H50" s="140">
        <v>0</v>
      </c>
      <c r="I50" s="765">
        <v>31</v>
      </c>
      <c r="J50" s="765">
        <v>393</v>
      </c>
      <c r="K50" s="766">
        <v>0</v>
      </c>
      <c r="L50" s="766">
        <v>0</v>
      </c>
      <c r="P50" s="784" t="s">
        <v>1927</v>
      </c>
    </row>
    <row r="51" spans="2:16">
      <c r="B51" s="3"/>
      <c r="C51" s="763" t="s">
        <v>138</v>
      </c>
      <c r="D51" s="764">
        <v>770</v>
      </c>
      <c r="E51" s="140">
        <v>0</v>
      </c>
      <c r="F51" s="764">
        <v>770</v>
      </c>
      <c r="G51" s="765">
        <v>31</v>
      </c>
      <c r="H51" s="140">
        <v>0</v>
      </c>
      <c r="I51" s="765">
        <v>31</v>
      </c>
      <c r="J51" s="765">
        <v>391</v>
      </c>
      <c r="K51" s="766">
        <v>0</v>
      </c>
      <c r="L51" s="766">
        <v>0</v>
      </c>
      <c r="P51" s="784" t="s">
        <v>1928</v>
      </c>
    </row>
    <row r="52" spans="2:16">
      <c r="B52" s="3"/>
      <c r="C52" s="763" t="s">
        <v>238</v>
      </c>
      <c r="D52" s="764">
        <v>744</v>
      </c>
      <c r="E52" s="140">
        <v>0</v>
      </c>
      <c r="F52" s="764">
        <v>744</v>
      </c>
      <c r="G52" s="765">
        <v>31</v>
      </c>
      <c r="H52" s="140">
        <v>0</v>
      </c>
      <c r="I52" s="765">
        <v>31</v>
      </c>
      <c r="J52" s="765">
        <v>388</v>
      </c>
      <c r="K52" s="766">
        <v>0</v>
      </c>
      <c r="L52" s="766">
        <v>2.5000000000000001E-2</v>
      </c>
      <c r="P52" s="784" t="s">
        <v>1929</v>
      </c>
    </row>
    <row r="53" spans="2:16">
      <c r="B53" s="3"/>
      <c r="C53" s="763" t="s">
        <v>233</v>
      </c>
      <c r="D53" s="764">
        <v>698</v>
      </c>
      <c r="E53" s="140">
        <v>0</v>
      </c>
      <c r="F53" s="764">
        <v>698</v>
      </c>
      <c r="G53" s="765">
        <v>38</v>
      </c>
      <c r="H53" s="140">
        <v>0</v>
      </c>
      <c r="I53" s="765">
        <v>38</v>
      </c>
      <c r="J53" s="765">
        <v>470</v>
      </c>
      <c r="K53" s="766">
        <v>0</v>
      </c>
      <c r="L53" s="766">
        <v>2.5000000000000001E-2</v>
      </c>
      <c r="P53" s="784" t="s">
        <v>1930</v>
      </c>
    </row>
    <row r="54" spans="2:16">
      <c r="B54" s="3"/>
      <c r="C54" s="763" t="s">
        <v>143</v>
      </c>
      <c r="D54" s="764">
        <v>636</v>
      </c>
      <c r="E54" s="140">
        <v>0</v>
      </c>
      <c r="F54" s="764">
        <v>636</v>
      </c>
      <c r="G54" s="765">
        <v>31</v>
      </c>
      <c r="H54" s="140">
        <v>0</v>
      </c>
      <c r="I54" s="765">
        <v>31</v>
      </c>
      <c r="J54" s="765">
        <v>389</v>
      </c>
      <c r="K54" s="766">
        <v>0</v>
      </c>
      <c r="L54" s="766">
        <v>0</v>
      </c>
      <c r="P54" s="784" t="s">
        <v>1931</v>
      </c>
    </row>
    <row r="55" spans="2:16">
      <c r="B55" s="175"/>
      <c r="C55" s="763" t="s">
        <v>602</v>
      </c>
      <c r="D55" s="764">
        <v>612</v>
      </c>
      <c r="E55" s="140">
        <v>0</v>
      </c>
      <c r="F55" s="764">
        <v>612</v>
      </c>
      <c r="G55" s="765">
        <v>28</v>
      </c>
      <c r="H55" s="140">
        <v>0</v>
      </c>
      <c r="I55" s="765">
        <v>28</v>
      </c>
      <c r="J55" s="765">
        <v>355</v>
      </c>
      <c r="K55" s="766">
        <v>0</v>
      </c>
      <c r="L55" s="766">
        <v>0</v>
      </c>
      <c r="P55" s="784" t="s">
        <v>56</v>
      </c>
    </row>
    <row r="56" spans="2:16">
      <c r="B56" s="3"/>
      <c r="C56" s="763" t="s">
        <v>1712</v>
      </c>
      <c r="D56" s="764">
        <v>602</v>
      </c>
      <c r="E56" s="140">
        <v>0</v>
      </c>
      <c r="F56" s="764">
        <v>602</v>
      </c>
      <c r="G56" s="765">
        <v>18</v>
      </c>
      <c r="H56" s="140">
        <v>0</v>
      </c>
      <c r="I56" s="765">
        <v>18</v>
      </c>
      <c r="J56" s="765">
        <v>229</v>
      </c>
      <c r="K56" s="766">
        <v>0</v>
      </c>
      <c r="L56" s="766">
        <v>0</v>
      </c>
    </row>
    <row r="57" spans="2:16">
      <c r="B57" s="3"/>
      <c r="C57" s="763" t="s">
        <v>227</v>
      </c>
      <c r="D57" s="764">
        <v>536</v>
      </c>
      <c r="E57" s="140">
        <v>0</v>
      </c>
      <c r="F57" s="764">
        <v>536</v>
      </c>
      <c r="G57" s="765">
        <v>21</v>
      </c>
      <c r="H57" s="140">
        <v>0</v>
      </c>
      <c r="I57" s="765">
        <v>21</v>
      </c>
      <c r="J57" s="765">
        <v>258</v>
      </c>
      <c r="K57" s="766">
        <v>0</v>
      </c>
      <c r="L57" s="766">
        <v>0</v>
      </c>
    </row>
    <row r="58" spans="2:16">
      <c r="B58" s="3"/>
      <c r="C58" s="763" t="s">
        <v>594</v>
      </c>
      <c r="D58" s="764">
        <v>523</v>
      </c>
      <c r="E58" s="140">
        <v>0</v>
      </c>
      <c r="F58" s="764">
        <v>523</v>
      </c>
      <c r="G58" s="765">
        <v>21</v>
      </c>
      <c r="H58" s="140">
        <v>0</v>
      </c>
      <c r="I58" s="765">
        <v>21</v>
      </c>
      <c r="J58" s="765">
        <v>268</v>
      </c>
      <c r="K58" s="766">
        <v>0</v>
      </c>
      <c r="L58" s="766">
        <v>0</v>
      </c>
    </row>
    <row r="59" spans="2:16" ht="13.5" customHeight="1">
      <c r="B59" s="3"/>
      <c r="C59" s="763" t="s">
        <v>142</v>
      </c>
      <c r="D59" s="764">
        <v>504</v>
      </c>
      <c r="E59" s="140">
        <v>0</v>
      </c>
      <c r="F59" s="764">
        <v>504</v>
      </c>
      <c r="G59" s="765">
        <v>20</v>
      </c>
      <c r="H59" s="140">
        <v>0</v>
      </c>
      <c r="I59" s="765">
        <v>20</v>
      </c>
      <c r="J59" s="765">
        <v>254</v>
      </c>
      <c r="K59" s="766">
        <v>0</v>
      </c>
      <c r="L59" s="766">
        <v>1.4999999999999999E-2</v>
      </c>
    </row>
    <row r="60" spans="2:16">
      <c r="B60" s="3"/>
      <c r="C60" s="763" t="s">
        <v>224</v>
      </c>
      <c r="D60" s="764">
        <v>427</v>
      </c>
      <c r="E60" s="140">
        <v>0</v>
      </c>
      <c r="F60" s="764">
        <v>427</v>
      </c>
      <c r="G60" s="765">
        <v>18</v>
      </c>
      <c r="H60" s="140">
        <v>0</v>
      </c>
      <c r="I60" s="765">
        <v>18</v>
      </c>
      <c r="J60" s="765">
        <v>230</v>
      </c>
      <c r="K60" s="766">
        <v>0</v>
      </c>
      <c r="L60" s="766">
        <v>0</v>
      </c>
    </row>
    <row r="61" spans="2:16">
      <c r="B61" s="3"/>
      <c r="C61" s="763" t="s">
        <v>139</v>
      </c>
      <c r="D61" s="764">
        <v>396</v>
      </c>
      <c r="E61" s="140">
        <v>0</v>
      </c>
      <c r="F61" s="764">
        <v>396</v>
      </c>
      <c r="G61" s="765">
        <v>31</v>
      </c>
      <c r="H61" s="140">
        <v>0</v>
      </c>
      <c r="I61" s="765">
        <v>31</v>
      </c>
      <c r="J61" s="765">
        <v>386</v>
      </c>
      <c r="K61" s="766">
        <v>0</v>
      </c>
      <c r="L61" s="766">
        <v>0</v>
      </c>
    </row>
    <row r="62" spans="2:16" ht="13.5" customHeight="1">
      <c r="B62" s="3"/>
      <c r="C62" s="763" t="s">
        <v>231</v>
      </c>
      <c r="D62" s="764">
        <v>390</v>
      </c>
      <c r="E62" s="140">
        <v>0</v>
      </c>
      <c r="F62" s="764">
        <v>390</v>
      </c>
      <c r="G62" s="765">
        <v>21</v>
      </c>
      <c r="H62" s="140">
        <v>0</v>
      </c>
      <c r="I62" s="765">
        <v>21</v>
      </c>
      <c r="J62" s="765">
        <v>258</v>
      </c>
      <c r="K62" s="766">
        <v>0</v>
      </c>
      <c r="L62" s="766">
        <v>0</v>
      </c>
    </row>
    <row r="63" spans="2:16">
      <c r="B63" s="131"/>
      <c r="C63" s="763" t="s">
        <v>222</v>
      </c>
      <c r="D63" s="764">
        <v>377</v>
      </c>
      <c r="E63" s="140">
        <v>0</v>
      </c>
      <c r="F63" s="764">
        <v>377</v>
      </c>
      <c r="G63" s="765">
        <v>18</v>
      </c>
      <c r="H63" s="140">
        <v>0</v>
      </c>
      <c r="I63" s="765">
        <v>18</v>
      </c>
      <c r="J63" s="765">
        <v>231</v>
      </c>
      <c r="K63" s="766">
        <v>0</v>
      </c>
      <c r="L63" s="766">
        <v>0</v>
      </c>
    </row>
    <row r="64" spans="2:16">
      <c r="B64" s="3"/>
      <c r="C64" s="763" t="s">
        <v>226</v>
      </c>
      <c r="D64" s="764">
        <v>364</v>
      </c>
      <c r="E64" s="140">
        <v>0</v>
      </c>
      <c r="F64" s="764">
        <v>364</v>
      </c>
      <c r="G64" s="765">
        <v>22</v>
      </c>
      <c r="H64" s="140">
        <v>0</v>
      </c>
      <c r="I64" s="765">
        <v>22</v>
      </c>
      <c r="J64" s="765">
        <v>276</v>
      </c>
      <c r="K64" s="766">
        <v>0</v>
      </c>
      <c r="L64" s="766">
        <v>0</v>
      </c>
    </row>
    <row r="65" spans="2:12">
      <c r="B65" s="3"/>
      <c r="C65" s="763" t="s">
        <v>661</v>
      </c>
      <c r="D65" s="764">
        <v>356</v>
      </c>
      <c r="E65" s="140">
        <v>0</v>
      </c>
      <c r="F65" s="764">
        <v>356</v>
      </c>
      <c r="G65" s="765">
        <v>12</v>
      </c>
      <c r="H65" s="140">
        <v>0</v>
      </c>
      <c r="I65" s="765">
        <v>12</v>
      </c>
      <c r="J65" s="765">
        <v>154</v>
      </c>
      <c r="K65" s="766">
        <v>0</v>
      </c>
      <c r="L65" s="766">
        <v>0</v>
      </c>
    </row>
    <row r="66" spans="2:12">
      <c r="B66" s="3"/>
      <c r="C66" s="763" t="s">
        <v>225</v>
      </c>
      <c r="D66" s="764">
        <v>300</v>
      </c>
      <c r="E66" s="140">
        <v>0</v>
      </c>
      <c r="F66" s="764">
        <v>300</v>
      </c>
      <c r="G66" s="765">
        <v>24</v>
      </c>
      <c r="H66" s="140">
        <v>0</v>
      </c>
      <c r="I66" s="765">
        <v>24</v>
      </c>
      <c r="J66" s="765">
        <v>299</v>
      </c>
      <c r="K66" s="766">
        <v>0</v>
      </c>
      <c r="L66" s="766">
        <v>0</v>
      </c>
    </row>
    <row r="67" spans="2:12">
      <c r="B67" s="3"/>
      <c r="C67" s="763" t="s">
        <v>239</v>
      </c>
      <c r="D67" s="764">
        <v>244</v>
      </c>
      <c r="E67" s="140">
        <v>0</v>
      </c>
      <c r="F67" s="764">
        <v>244</v>
      </c>
      <c r="G67" s="765">
        <v>10</v>
      </c>
      <c r="H67" s="140">
        <v>0</v>
      </c>
      <c r="I67" s="765">
        <v>10</v>
      </c>
      <c r="J67" s="765">
        <v>123</v>
      </c>
      <c r="K67" s="766">
        <v>0</v>
      </c>
      <c r="L67" s="766">
        <v>2.5000000000000001E-2</v>
      </c>
    </row>
    <row r="68" spans="2:12">
      <c r="B68" s="3"/>
      <c r="C68" s="3" t="s">
        <v>1645</v>
      </c>
      <c r="D68" s="764">
        <v>257681</v>
      </c>
      <c r="E68" s="140">
        <v>0</v>
      </c>
      <c r="F68" s="764">
        <v>257681</v>
      </c>
      <c r="G68" s="765">
        <v>123</v>
      </c>
      <c r="H68" s="140">
        <v>0</v>
      </c>
      <c r="I68" s="765">
        <v>123</v>
      </c>
      <c r="J68" s="765">
        <v>1502</v>
      </c>
      <c r="K68" s="766">
        <v>0</v>
      </c>
      <c r="L68" s="766" t="s">
        <v>989</v>
      </c>
    </row>
    <row r="69" spans="2:12" s="11" customFormat="1">
      <c r="B69" s="171" t="s">
        <v>219</v>
      </c>
      <c r="C69" s="21" t="s">
        <v>11</v>
      </c>
      <c r="D69" s="172">
        <v>25289238</v>
      </c>
      <c r="E69" s="172">
        <v>0</v>
      </c>
      <c r="F69" s="172">
        <v>25289238</v>
      </c>
      <c r="G69" s="172">
        <v>1359413</v>
      </c>
      <c r="H69" s="172">
        <v>0</v>
      </c>
      <c r="I69" s="172">
        <v>1359413</v>
      </c>
      <c r="J69" s="173">
        <v>16992666</v>
      </c>
      <c r="K69" s="176"/>
      <c r="L69" s="177"/>
    </row>
    <row r="70" spans="2:12" s="11" customFormat="1" ht="13.5">
      <c r="B70" s="540" t="s">
        <v>1644</v>
      </c>
      <c r="D70"/>
      <c r="E70"/>
      <c r="F70"/>
      <c r="G70"/>
      <c r="H70"/>
      <c r="I70"/>
      <c r="J70"/>
      <c r="K70"/>
      <c r="L70" s="424"/>
    </row>
    <row r="71" spans="2:12" s="11" customFormat="1" ht="13.5">
      <c r="B71" s="541" t="s">
        <v>1643</v>
      </c>
      <c r="D71"/>
      <c r="E71"/>
      <c r="F71"/>
      <c r="G71"/>
      <c r="H71"/>
      <c r="I71"/>
      <c r="J71"/>
      <c r="K71"/>
      <c r="L71" s="424"/>
    </row>
    <row r="72" spans="2:12" ht="12.75">
      <c r="D72"/>
      <c r="E72"/>
      <c r="F72"/>
      <c r="G72"/>
      <c r="H72"/>
      <c r="I72"/>
      <c r="J72"/>
      <c r="K72"/>
    </row>
    <row r="73" spans="2:12" ht="12.75">
      <c r="D73"/>
      <c r="E73"/>
      <c r="F73"/>
      <c r="G73"/>
      <c r="H73"/>
      <c r="I73"/>
      <c r="J73"/>
      <c r="K73"/>
    </row>
    <row r="74" spans="2:12" ht="12.75">
      <c r="D74"/>
      <c r="E74"/>
      <c r="F74"/>
      <c r="G74"/>
      <c r="H74"/>
      <c r="I74"/>
      <c r="J74"/>
      <c r="K74"/>
    </row>
    <row r="75" spans="2:12" ht="12.75">
      <c r="D75"/>
      <c r="E75"/>
      <c r="F75"/>
      <c r="G75"/>
      <c r="H75"/>
      <c r="I75"/>
      <c r="J75"/>
      <c r="K75"/>
    </row>
    <row r="76" spans="2:12" ht="12.75">
      <c r="D76"/>
      <c r="E76"/>
      <c r="F76"/>
      <c r="G76"/>
      <c r="H76"/>
      <c r="I76"/>
      <c r="J76"/>
      <c r="K76"/>
    </row>
    <row r="77" spans="2:12" ht="12.75">
      <c r="D77"/>
      <c r="E77"/>
      <c r="F77"/>
      <c r="G77"/>
      <c r="H77"/>
      <c r="I77"/>
      <c r="J77"/>
      <c r="K77"/>
    </row>
    <row r="78" spans="2:12" ht="12.75">
      <c r="D78"/>
      <c r="E78"/>
      <c r="F78"/>
      <c r="G78"/>
      <c r="H78"/>
      <c r="I78"/>
      <c r="J78"/>
      <c r="K78"/>
    </row>
    <row r="79" spans="2:12" ht="12.75">
      <c r="D79"/>
      <c r="E79"/>
      <c r="F79"/>
      <c r="G79"/>
      <c r="H79"/>
      <c r="I79"/>
      <c r="J79"/>
      <c r="K79"/>
    </row>
    <row r="80" spans="2:12" ht="12.75">
      <c r="D80"/>
      <c r="E80"/>
      <c r="F80"/>
      <c r="G80"/>
      <c r="H80"/>
      <c r="I80"/>
      <c r="J80"/>
      <c r="K80"/>
    </row>
    <row r="81" spans="4:11" ht="12.75">
      <c r="D81"/>
      <c r="E81"/>
      <c r="F81"/>
      <c r="G81"/>
      <c r="H81"/>
      <c r="I81"/>
      <c r="J81"/>
      <c r="K81"/>
    </row>
    <row r="82" spans="4:11" ht="12.75">
      <c r="D82"/>
      <c r="E82"/>
      <c r="F82"/>
      <c r="G82"/>
      <c r="H82"/>
      <c r="I82"/>
      <c r="J82"/>
      <c r="K82"/>
    </row>
    <row r="83" spans="4:11" ht="12.75">
      <c r="D83"/>
      <c r="E83"/>
      <c r="F83"/>
      <c r="G83"/>
      <c r="H83"/>
      <c r="I83"/>
      <c r="J83"/>
      <c r="K83"/>
    </row>
    <row r="84" spans="4:11" ht="12.75">
      <c r="D84"/>
      <c r="E84"/>
      <c r="F84"/>
      <c r="G84"/>
      <c r="H84"/>
      <c r="I84"/>
      <c r="J84"/>
      <c r="K84"/>
    </row>
    <row r="85" spans="4:11" ht="12.75">
      <c r="D85"/>
      <c r="E85"/>
      <c r="F85"/>
      <c r="G85"/>
      <c r="H85"/>
      <c r="I85"/>
      <c r="J85"/>
      <c r="K85"/>
    </row>
    <row r="86" spans="4:11" ht="12.75">
      <c r="D86"/>
      <c r="E86"/>
      <c r="F86"/>
      <c r="G86"/>
      <c r="H86"/>
      <c r="I86"/>
      <c r="J86"/>
      <c r="K86"/>
    </row>
    <row r="87" spans="4:11" ht="12.75">
      <c r="D87"/>
      <c r="E87"/>
      <c r="F87"/>
      <c r="G87"/>
      <c r="H87"/>
      <c r="I87"/>
      <c r="J87"/>
      <c r="K87"/>
    </row>
    <row r="88" spans="4:11" ht="12.75">
      <c r="D88"/>
      <c r="E88"/>
      <c r="F88"/>
      <c r="G88"/>
      <c r="H88"/>
      <c r="I88"/>
      <c r="J88"/>
      <c r="K88"/>
    </row>
    <row r="89" spans="4:11" ht="12.75">
      <c r="D89"/>
      <c r="E89"/>
      <c r="F89"/>
      <c r="G89"/>
      <c r="H89"/>
      <c r="I89"/>
      <c r="J89"/>
      <c r="K89"/>
    </row>
    <row r="90" spans="4:11" ht="12.75">
      <c r="D90"/>
      <c r="E90"/>
      <c r="F90"/>
      <c r="G90"/>
      <c r="H90"/>
      <c r="I90"/>
      <c r="J90"/>
      <c r="K90"/>
    </row>
    <row r="91" spans="4:11" ht="12.75">
      <c r="D91"/>
      <c r="E91"/>
      <c r="F91"/>
      <c r="G91"/>
      <c r="H91"/>
      <c r="I91"/>
      <c r="J91"/>
      <c r="K91"/>
    </row>
    <row r="92" spans="4:11" ht="12.75">
      <c r="D92"/>
      <c r="E92"/>
      <c r="F92"/>
      <c r="G92"/>
      <c r="H92"/>
      <c r="I92"/>
      <c r="J92"/>
      <c r="K92"/>
    </row>
    <row r="93" spans="4:11" ht="12.75">
      <c r="D93"/>
      <c r="E93"/>
      <c r="F93"/>
      <c r="G93"/>
      <c r="H93"/>
      <c r="I93"/>
      <c r="J93"/>
      <c r="K93"/>
    </row>
    <row r="94" spans="4:11" ht="12.75">
      <c r="D94"/>
      <c r="E94"/>
      <c r="F94"/>
      <c r="G94"/>
      <c r="H94"/>
      <c r="I94"/>
      <c r="J94"/>
      <c r="K94"/>
    </row>
    <row r="95" spans="4:11" ht="12.75">
      <c r="D95"/>
      <c r="E95"/>
      <c r="F95"/>
      <c r="G95"/>
      <c r="H95"/>
      <c r="I95"/>
      <c r="J95"/>
      <c r="K95"/>
    </row>
    <row r="96" spans="4:11" ht="12.75">
      <c r="D96"/>
      <c r="E96"/>
      <c r="F96"/>
      <c r="G96"/>
      <c r="H96"/>
      <c r="I96"/>
      <c r="J96"/>
      <c r="K96"/>
    </row>
    <row r="97" spans="4:11" ht="12.75">
      <c r="D97"/>
      <c r="E97"/>
      <c r="F97"/>
      <c r="G97"/>
      <c r="H97"/>
      <c r="I97"/>
      <c r="J97"/>
      <c r="K97"/>
    </row>
    <row r="98" spans="4:11" ht="12.75">
      <c r="D98"/>
      <c r="E98"/>
      <c r="F98"/>
      <c r="G98"/>
      <c r="H98"/>
      <c r="I98"/>
      <c r="J98"/>
      <c r="K98"/>
    </row>
    <row r="99" spans="4:11" ht="12.75">
      <c r="D99"/>
      <c r="E99"/>
      <c r="F99"/>
      <c r="G99"/>
      <c r="H99"/>
      <c r="I99"/>
      <c r="J99"/>
      <c r="K99"/>
    </row>
    <row r="100" spans="4:11" ht="12.75">
      <c r="D100"/>
      <c r="E100"/>
      <c r="F100"/>
      <c r="G100"/>
      <c r="H100"/>
      <c r="I100"/>
      <c r="J100"/>
      <c r="K100"/>
    </row>
    <row r="101" spans="4:11" ht="12.75">
      <c r="D101"/>
      <c r="E101"/>
      <c r="F101"/>
      <c r="G101"/>
      <c r="H101"/>
      <c r="I101"/>
      <c r="J101"/>
      <c r="K101"/>
    </row>
    <row r="102" spans="4:11" ht="12.75">
      <c r="D102"/>
      <c r="E102"/>
      <c r="F102"/>
      <c r="G102"/>
      <c r="H102"/>
      <c r="I102"/>
      <c r="J102"/>
      <c r="K102"/>
    </row>
    <row r="103" spans="4:11" ht="12.75">
      <c r="D103"/>
      <c r="E103"/>
      <c r="F103"/>
      <c r="G103"/>
      <c r="H103"/>
      <c r="I103"/>
      <c r="J103"/>
      <c r="K103"/>
    </row>
    <row r="104" spans="4:11" ht="12.75">
      <c r="D104"/>
      <c r="E104"/>
      <c r="F104"/>
      <c r="G104"/>
      <c r="H104"/>
      <c r="I104"/>
      <c r="J104"/>
      <c r="K104"/>
    </row>
    <row r="105" spans="4:11" ht="12.75">
      <c r="D105"/>
      <c r="E105"/>
      <c r="F105"/>
      <c r="G105"/>
      <c r="H105"/>
      <c r="I105"/>
      <c r="J105"/>
      <c r="K105"/>
    </row>
    <row r="106" spans="4:11" ht="12.75">
      <c r="D106"/>
      <c r="E106"/>
      <c r="F106"/>
      <c r="G106"/>
      <c r="H106"/>
      <c r="I106"/>
      <c r="J106"/>
      <c r="K106"/>
    </row>
    <row r="107" spans="4:11" ht="12.75">
      <c r="D107"/>
      <c r="E107"/>
      <c r="F107"/>
      <c r="G107"/>
      <c r="H107"/>
      <c r="I107"/>
      <c r="J107"/>
      <c r="K107"/>
    </row>
    <row r="108" spans="4:11" ht="12.75">
      <c r="D108"/>
      <c r="E108"/>
      <c r="F108"/>
      <c r="G108"/>
      <c r="H108"/>
      <c r="I108"/>
      <c r="J108"/>
      <c r="K108"/>
    </row>
    <row r="109" spans="4:11" ht="12.75">
      <c r="D109"/>
      <c r="E109"/>
      <c r="F109"/>
      <c r="G109"/>
      <c r="H109"/>
      <c r="I109"/>
      <c r="J109"/>
      <c r="K109"/>
    </row>
    <row r="110" spans="4:11" ht="12.75">
      <c r="D110"/>
      <c r="E110"/>
      <c r="F110"/>
      <c r="G110"/>
      <c r="H110"/>
      <c r="I110"/>
      <c r="J110"/>
      <c r="K110"/>
    </row>
    <row r="111" spans="4:11" ht="12.75">
      <c r="D111"/>
      <c r="E111"/>
      <c r="F111"/>
      <c r="G111"/>
      <c r="H111"/>
      <c r="I111"/>
      <c r="J111"/>
      <c r="K111"/>
    </row>
    <row r="112" spans="4:11" ht="12.75">
      <c r="D112"/>
      <c r="E112"/>
      <c r="F112"/>
      <c r="G112"/>
      <c r="H112"/>
      <c r="I112"/>
      <c r="J112"/>
      <c r="K112"/>
    </row>
    <row r="113" spans="4:11" ht="12.75">
      <c r="D113"/>
      <c r="E113"/>
      <c r="F113"/>
      <c r="G113"/>
      <c r="H113"/>
      <c r="I113"/>
      <c r="J113"/>
      <c r="K113"/>
    </row>
    <row r="114" spans="4:11" ht="12.75">
      <c r="D114"/>
      <c r="E114"/>
      <c r="F114"/>
      <c r="G114"/>
      <c r="H114"/>
      <c r="I114"/>
      <c r="J114"/>
      <c r="K114"/>
    </row>
    <row r="115" spans="4:11" ht="12.75">
      <c r="D115"/>
      <c r="E115"/>
      <c r="F115"/>
      <c r="G115"/>
      <c r="H115"/>
      <c r="I115"/>
      <c r="J115"/>
      <c r="K115"/>
    </row>
    <row r="116" spans="4:11" ht="12.75">
      <c r="D116"/>
      <c r="E116"/>
      <c r="F116"/>
      <c r="G116"/>
      <c r="H116"/>
      <c r="I116"/>
      <c r="J116"/>
      <c r="K116"/>
    </row>
    <row r="117" spans="4:11" ht="12.75">
      <c r="D117"/>
      <c r="E117"/>
      <c r="F117"/>
      <c r="G117"/>
      <c r="H117"/>
      <c r="I117"/>
      <c r="J117"/>
      <c r="K117"/>
    </row>
    <row r="118" spans="4:11" ht="12.75">
      <c r="D118"/>
      <c r="E118"/>
      <c r="F118"/>
      <c r="G118"/>
      <c r="H118"/>
      <c r="I118"/>
      <c r="J118"/>
      <c r="K118"/>
    </row>
    <row r="119" spans="4:11" ht="12.75">
      <c r="D119"/>
      <c r="E119"/>
      <c r="F119"/>
      <c r="G119"/>
      <c r="H119"/>
      <c r="I119"/>
      <c r="J119"/>
      <c r="K119"/>
    </row>
    <row r="120" spans="4:11" ht="12.75">
      <c r="D120"/>
      <c r="E120"/>
      <c r="F120"/>
      <c r="G120"/>
      <c r="H120"/>
      <c r="I120"/>
      <c r="J120"/>
      <c r="K120"/>
    </row>
    <row r="121" spans="4:11" ht="12.75">
      <c r="D121"/>
      <c r="E121"/>
      <c r="F121"/>
      <c r="G121"/>
      <c r="H121"/>
      <c r="I121"/>
      <c r="J121"/>
      <c r="K121"/>
    </row>
    <row r="122" spans="4:11" ht="12.75">
      <c r="D122"/>
      <c r="E122"/>
      <c r="F122"/>
      <c r="G122"/>
      <c r="H122"/>
      <c r="I122"/>
      <c r="J122"/>
      <c r="K122"/>
    </row>
    <row r="123" spans="4:11" ht="12.75">
      <c r="D123"/>
      <c r="E123"/>
      <c r="F123"/>
      <c r="G123"/>
      <c r="H123"/>
      <c r="I123"/>
      <c r="J123"/>
      <c r="K123"/>
    </row>
    <row r="124" spans="4:11" ht="12.75">
      <c r="D124"/>
      <c r="E124"/>
      <c r="F124"/>
      <c r="G124"/>
      <c r="H124"/>
      <c r="I124"/>
      <c r="J124"/>
      <c r="K124"/>
    </row>
    <row r="125" spans="4:11" ht="12.75">
      <c r="D125"/>
      <c r="E125"/>
      <c r="F125"/>
      <c r="G125"/>
      <c r="H125"/>
      <c r="I125"/>
      <c r="J125"/>
      <c r="K125"/>
    </row>
    <row r="126" spans="4:11" ht="12.75">
      <c r="D126"/>
      <c r="E126"/>
      <c r="F126"/>
      <c r="G126"/>
      <c r="H126"/>
      <c r="I126"/>
      <c r="J126"/>
      <c r="K126"/>
    </row>
    <row r="127" spans="4:11" ht="12.75">
      <c r="D127"/>
      <c r="E127"/>
      <c r="F127"/>
      <c r="G127"/>
      <c r="H127"/>
      <c r="I127"/>
      <c r="J127"/>
      <c r="K127"/>
    </row>
    <row r="128" spans="4:11" ht="12.75">
      <c r="D128"/>
      <c r="E128"/>
      <c r="F128"/>
      <c r="G128"/>
      <c r="H128"/>
      <c r="I128"/>
      <c r="J128"/>
      <c r="K128"/>
    </row>
    <row r="129" spans="4:11" ht="12.75">
      <c r="D129"/>
      <c r="E129"/>
      <c r="F129"/>
      <c r="G129"/>
      <c r="H129"/>
      <c r="I129"/>
      <c r="J129"/>
      <c r="K129"/>
    </row>
    <row r="130" spans="4:11" ht="12.75">
      <c r="D130"/>
      <c r="E130"/>
      <c r="F130"/>
      <c r="G130"/>
      <c r="H130"/>
      <c r="I130"/>
      <c r="J130"/>
      <c r="K130"/>
    </row>
    <row r="131" spans="4:11" ht="12.75">
      <c r="D131"/>
      <c r="E131"/>
      <c r="F131"/>
      <c r="G131"/>
      <c r="H131"/>
      <c r="I131"/>
      <c r="J131"/>
      <c r="K131"/>
    </row>
    <row r="132" spans="4:11" ht="12.75">
      <c r="D132"/>
      <c r="E132"/>
      <c r="F132"/>
      <c r="G132"/>
      <c r="H132"/>
      <c r="I132"/>
      <c r="J132"/>
      <c r="K132"/>
    </row>
    <row r="133" spans="4:11" ht="12.75">
      <c r="D133"/>
      <c r="E133"/>
      <c r="F133"/>
      <c r="G133"/>
      <c r="H133"/>
      <c r="I133"/>
      <c r="J133"/>
      <c r="K133"/>
    </row>
    <row r="134" spans="4:11" ht="12.75">
      <c r="D134"/>
      <c r="E134"/>
      <c r="F134"/>
      <c r="G134"/>
      <c r="H134"/>
      <c r="I134"/>
      <c r="J134"/>
      <c r="K134"/>
    </row>
    <row r="135" spans="4:11" ht="12.75">
      <c r="D135"/>
      <c r="E135"/>
      <c r="F135"/>
      <c r="G135"/>
      <c r="H135"/>
      <c r="I135"/>
      <c r="J135"/>
      <c r="K135"/>
    </row>
    <row r="136" spans="4:11" ht="12.75">
      <c r="D136"/>
      <c r="E136"/>
      <c r="F136"/>
      <c r="G136"/>
      <c r="H136"/>
      <c r="I136"/>
      <c r="J136"/>
      <c r="K136"/>
    </row>
    <row r="137" spans="4:11" ht="12.75">
      <c r="D137"/>
      <c r="E137"/>
      <c r="F137"/>
      <c r="G137"/>
      <c r="H137"/>
      <c r="I137"/>
      <c r="J137"/>
      <c r="K137"/>
    </row>
    <row r="138" spans="4:11" ht="12.75">
      <c r="D138"/>
      <c r="E138"/>
      <c r="F138"/>
      <c r="G138"/>
      <c r="H138"/>
      <c r="I138"/>
      <c r="J138"/>
      <c r="K138"/>
    </row>
    <row r="139" spans="4:11" ht="12.75">
      <c r="D139"/>
      <c r="E139"/>
      <c r="F139"/>
      <c r="G139"/>
      <c r="H139"/>
      <c r="I139"/>
      <c r="J139"/>
      <c r="K139"/>
    </row>
    <row r="140" spans="4:11" ht="12.75">
      <c r="D140"/>
      <c r="E140"/>
      <c r="F140"/>
      <c r="G140"/>
      <c r="H140"/>
      <c r="I140"/>
      <c r="J140"/>
      <c r="K140"/>
    </row>
    <row r="141" spans="4:11" ht="12.75">
      <c r="D141"/>
      <c r="E141"/>
      <c r="F141"/>
      <c r="G141"/>
      <c r="H141"/>
      <c r="I141"/>
      <c r="J141"/>
      <c r="K141"/>
    </row>
    <row r="142" spans="4:11" ht="12.75">
      <c r="D142"/>
      <c r="E142"/>
      <c r="F142"/>
      <c r="G142"/>
      <c r="H142"/>
      <c r="I142"/>
      <c r="J142"/>
      <c r="K142"/>
    </row>
    <row r="143" spans="4:11" ht="12.75">
      <c r="D143"/>
      <c r="E143"/>
      <c r="F143"/>
      <c r="G143"/>
      <c r="H143"/>
      <c r="I143"/>
      <c r="J143"/>
      <c r="K143"/>
    </row>
    <row r="144" spans="4:11" ht="12.75">
      <c r="D144"/>
      <c r="E144"/>
      <c r="F144"/>
      <c r="G144"/>
      <c r="H144"/>
      <c r="I144"/>
      <c r="J144"/>
      <c r="K144"/>
    </row>
    <row r="145" spans="4:11" ht="12.75">
      <c r="D145"/>
      <c r="E145"/>
      <c r="F145"/>
      <c r="G145"/>
      <c r="H145"/>
      <c r="I145"/>
      <c r="J145"/>
      <c r="K145"/>
    </row>
    <row r="146" spans="4:11" ht="12.75">
      <c r="D146"/>
      <c r="E146"/>
      <c r="F146"/>
      <c r="G146"/>
      <c r="H146"/>
      <c r="I146"/>
      <c r="J146"/>
      <c r="K146"/>
    </row>
    <row r="147" spans="4:11" ht="12.75">
      <c r="D147"/>
      <c r="E147"/>
      <c r="F147"/>
      <c r="G147"/>
      <c r="H147"/>
      <c r="I147"/>
      <c r="J147"/>
      <c r="K147"/>
    </row>
    <row r="148" spans="4:11" ht="12.75">
      <c r="D148"/>
      <c r="E148"/>
      <c r="F148"/>
      <c r="G148"/>
      <c r="H148"/>
      <c r="I148"/>
      <c r="J148"/>
      <c r="K148"/>
    </row>
    <row r="149" spans="4:11" ht="12.75">
      <c r="D149"/>
      <c r="E149"/>
      <c r="F149"/>
      <c r="G149"/>
      <c r="H149"/>
      <c r="I149"/>
      <c r="J149"/>
      <c r="K149"/>
    </row>
    <row r="150" spans="4:11" ht="12.75">
      <c r="D150"/>
      <c r="E150"/>
      <c r="F150"/>
      <c r="G150"/>
      <c r="H150"/>
      <c r="I150"/>
      <c r="J150"/>
      <c r="K150"/>
    </row>
    <row r="151" spans="4:11" ht="12.75">
      <c r="D151"/>
      <c r="E151"/>
      <c r="F151"/>
      <c r="G151"/>
      <c r="H151"/>
      <c r="I151"/>
      <c r="J151"/>
      <c r="K151"/>
    </row>
    <row r="152" spans="4:11" ht="12.75">
      <c r="D152"/>
      <c r="E152"/>
      <c r="F152"/>
      <c r="G152"/>
      <c r="H152"/>
      <c r="I152"/>
      <c r="J152"/>
      <c r="K152"/>
    </row>
    <row r="153" spans="4:11" ht="12.75">
      <c r="D153"/>
      <c r="E153"/>
      <c r="F153"/>
      <c r="G153"/>
      <c r="H153"/>
      <c r="I153"/>
      <c r="J153"/>
      <c r="K153"/>
    </row>
    <row r="154" spans="4:11" ht="12.75">
      <c r="D154"/>
      <c r="E154"/>
      <c r="F154"/>
      <c r="G154"/>
      <c r="H154"/>
      <c r="I154"/>
      <c r="J154"/>
      <c r="K154"/>
    </row>
    <row r="155" spans="4:11" ht="12.75">
      <c r="D155"/>
      <c r="E155"/>
      <c r="F155"/>
      <c r="G155"/>
      <c r="H155"/>
      <c r="I155"/>
      <c r="J155"/>
      <c r="K155"/>
    </row>
    <row r="156" spans="4:11" ht="12.75">
      <c r="D156"/>
      <c r="E156"/>
      <c r="F156"/>
      <c r="G156"/>
      <c r="H156"/>
      <c r="I156"/>
      <c r="J156"/>
      <c r="K156"/>
    </row>
    <row r="157" spans="4:11" ht="12.75">
      <c r="D157"/>
      <c r="E157"/>
      <c r="F157"/>
      <c r="G157"/>
      <c r="H157"/>
      <c r="I157"/>
      <c r="J157"/>
      <c r="K157"/>
    </row>
    <row r="158" spans="4:11" ht="12.75">
      <c r="D158"/>
      <c r="E158"/>
      <c r="F158"/>
      <c r="G158"/>
      <c r="H158"/>
      <c r="I158"/>
      <c r="J158"/>
      <c r="K158"/>
    </row>
    <row r="159" spans="4:11" ht="12.75">
      <c r="D159"/>
      <c r="E159"/>
      <c r="F159"/>
      <c r="G159"/>
      <c r="H159"/>
      <c r="I159"/>
      <c r="J159"/>
      <c r="K159"/>
    </row>
    <row r="160" spans="4:11" ht="12.75">
      <c r="D160"/>
      <c r="E160"/>
      <c r="F160"/>
      <c r="G160"/>
      <c r="H160"/>
      <c r="I160"/>
      <c r="J160"/>
      <c r="K160"/>
    </row>
    <row r="161" spans="4:11" ht="12.75">
      <c r="D161"/>
      <c r="E161"/>
      <c r="F161"/>
      <c r="G161"/>
      <c r="H161"/>
      <c r="I161"/>
      <c r="J161"/>
      <c r="K161"/>
    </row>
    <row r="162" spans="4:11" ht="12.75">
      <c r="D162"/>
      <c r="E162"/>
      <c r="F162"/>
      <c r="G162"/>
      <c r="H162"/>
      <c r="I162"/>
      <c r="J162"/>
      <c r="K162"/>
    </row>
    <row r="163" spans="4:11" ht="12.75">
      <c r="D163"/>
      <c r="E163"/>
      <c r="F163"/>
      <c r="G163"/>
      <c r="H163"/>
      <c r="I163"/>
      <c r="J163"/>
      <c r="K163"/>
    </row>
    <row r="164" spans="4:11" ht="12.75">
      <c r="D164"/>
      <c r="E164"/>
      <c r="F164"/>
      <c r="G164"/>
      <c r="H164"/>
      <c r="I164"/>
      <c r="J164"/>
      <c r="K164"/>
    </row>
    <row r="165" spans="4:11" ht="12.75">
      <c r="D165"/>
      <c r="E165"/>
      <c r="F165"/>
      <c r="G165"/>
      <c r="H165"/>
      <c r="I165"/>
      <c r="J165"/>
      <c r="K165"/>
    </row>
    <row r="166" spans="4:11" ht="12.75">
      <c r="D166"/>
      <c r="E166"/>
      <c r="F166"/>
      <c r="G166"/>
      <c r="H166"/>
      <c r="I166"/>
      <c r="J166"/>
      <c r="K166"/>
    </row>
    <row r="167" spans="4:11" ht="12.75">
      <c r="D167"/>
      <c r="E167"/>
      <c r="F167"/>
      <c r="G167"/>
      <c r="H167"/>
      <c r="I167"/>
      <c r="J167"/>
      <c r="K167"/>
    </row>
  </sheetData>
  <customSheetViews>
    <customSheetView guid="{5DDDA852-2807-4645-BC75-EBD4EF3323A7}">
      <selection activeCell="J166" sqref="J166:L166"/>
      <pageMargins left="0.7" right="0.7" top="0.75" bottom="0.75" header="0.3" footer="0.3"/>
      <pageSetup paperSize="9" orientation="portrait" r:id="rId1"/>
    </customSheetView>
    <customSheetView guid="{DB462ED3-28DC-47D7-98F7-CED01F66E2C7}">
      <selection activeCell="A6" sqref="A6:XFD6"/>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A6" sqref="A6:XFD6"/>
      <pageMargins left="0.7" right="0.7" top="0.75" bottom="0.75" header="0.3" footer="0.3"/>
      <pageSetup paperSize="9" orientation="portrait" r:id="rId4"/>
    </customSheetView>
    <customSheetView guid="{3FCB7B24-049F-4685-83CB-5231093E0117}" topLeftCell="A19">
      <selection activeCell="C75" sqref="C75"/>
      <pageMargins left="0.7" right="0.7" top="0.75" bottom="0.75" header="0.3" footer="0.3"/>
      <pageSetup paperSize="9" orientation="portrait" r:id="rId5"/>
    </customSheetView>
    <customSheetView guid="{F277ACEF-9FF8-431F-8537-DE60B790AA4F}" topLeftCell="A55">
      <selection activeCell="B16" sqref="B16"/>
      <pageMargins left="0.7" right="0.7" top="0.75" bottom="0.75" header="0.3" footer="0.3"/>
    </customSheetView>
    <customSheetView guid="{08462586-B7E0-434D-B6F4-B2B21EAA5D46}">
      <selection activeCell="A117" sqref="A117:XFD117"/>
      <pageMargins left="0.7" right="0.7" top="0.75" bottom="0.75" header="0.3" footer="0.3"/>
      <pageSetup paperSize="9" orientation="portrait" r:id="rId6"/>
    </customSheetView>
    <customSheetView guid="{59094C18-3CB5-482F-AA6A-9C313A318EBB}">
      <selection activeCell="T68" sqref="T68"/>
      <pageMargins left="0.7" right="0.7" top="0.75" bottom="0.75" header="0.3" footer="0.3"/>
      <pageSetup paperSize="9" orientation="portrait" r:id="rId7"/>
    </customSheetView>
    <customSheetView guid="{FD092655-EBEC-4730-9895-1567D9B70D5F}" topLeftCell="B4">
      <selection activeCell="D28" sqref="D28"/>
      <pageMargins left="0.7" right="0.7" top="0.75" bottom="0.75" header="0.3" footer="0.3"/>
      <pageSetup paperSize="9" orientation="portrait" r:id="rId8"/>
    </customSheetView>
    <customSheetView guid="{7CA1DEE6-746E-4947-9BED-24AAED6E8B57}">
      <selection activeCell="K25" sqref="K25"/>
      <pageMargins left="0.7" right="0.7" top="0.75" bottom="0.75" header="0.3" footer="0.3"/>
      <pageSetup paperSize="9" orientation="portrait" r:id="rId9"/>
    </customSheetView>
    <customSheetView guid="{70E7FFDC-983F-46F7-B68F-0BE0A8C942E0}" topLeftCell="A15">
      <selection activeCell="J32" sqref="J32"/>
      <pageMargins left="0.7" right="0.7" top="0.75" bottom="0.75" header="0.3" footer="0.3"/>
      <pageSetup paperSize="9" orientation="portrait" r:id="rId10"/>
    </customSheetView>
    <customSheetView guid="{F536E858-E5B2-4B36-88FC-BE776803F921}" topLeftCell="B4">
      <selection activeCell="D28" sqref="D28"/>
      <pageMargins left="0.7" right="0.7" top="0.75" bottom="0.75" header="0.3" footer="0.3"/>
      <pageSetup paperSize="9" orientation="portrait" r:id="rId11"/>
    </customSheetView>
    <customSheetView guid="{0780CBEB-AF66-401E-9AFD-5F77700585BC}">
      <selection activeCell="J58" sqref="J58"/>
      <pageMargins left="0.7" right="0.7" top="0.75" bottom="0.75" header="0.3" footer="0.3"/>
    </customSheetView>
    <customSheetView guid="{F0048D33-26BA-4893-8BCC-88CEF82FEBB6}">
      <selection activeCell="M6" sqref="M6:U23"/>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B7DEBE1-1047-4BE4-82FD-4BCA0CA8DD58}">
      <selection activeCell="F32" sqref="F32"/>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A7B3A108-9CF6-4687-9321-110D304B17B9}">
      <selection sqref="A1:XFD4"/>
      <pageMargins left="0.7" right="0.7" top="0.75" bottom="0.75" header="0.3" footer="0.3"/>
    </customSheetView>
    <customSheetView guid="{D2C72E70-F766-4D56-9E10-3C91A63BB7F3}">
      <selection activeCell="B9" sqref="B9:L9"/>
      <pageMargins left="0.7" right="0.7" top="0.75" bottom="0.75" header="0.3" footer="0.3"/>
      <pageSetup paperSize="9" orientation="portrait" r:id="rId12"/>
    </customSheetView>
    <customSheetView guid="{7CCD1884-1631-4809-8751-AE0939C32419}">
      <selection activeCell="U85" sqref="U85"/>
      <pageMargins left="0.7" right="0.7" top="0.75" bottom="0.75" header="0.3" footer="0.3"/>
    </customSheetView>
    <customSheetView guid="{3AD1D9CC-D162-4119-AFCC-0AF9105FB248}">
      <selection activeCell="F8" sqref="F8"/>
      <pageMargins left="0.7" right="0.7" top="0.75" bottom="0.75" header="0.3" footer="0.3"/>
      <pageSetup paperSize="9" orientation="portrait" r:id="rId13"/>
    </customSheetView>
    <customSheetView guid="{931AA63B-6827-4BF4-8E25-ED232A88A09C}" topLeftCell="B4">
      <selection activeCell="A117" sqref="A117:XFD117"/>
      <pageMargins left="0.7" right="0.7" top="0.75" bottom="0.75" header="0.3" footer="0.3"/>
      <pageSetup paperSize="9" orientation="portrait" r:id="rId14"/>
    </customSheetView>
    <customSheetView guid="{CA1DE4BE-C006-4405-B064-304EE6CCACF1}">
      <selection activeCell="A117" sqref="A117:XFD117"/>
      <pageMargins left="0.7" right="0.7" top="0.75" bottom="0.75" header="0.3" footer="0.3"/>
      <pageSetup paperSize="9" orientation="portrait" r:id="rId15"/>
    </customSheetView>
    <customSheetView guid="{D3393B8E-C3CB-4E3A-976E-E4CD065299F0}">
      <selection activeCell="M6" sqref="M6:U23"/>
      <pageMargins left="0.7" right="0.7" top="0.75" bottom="0.75" header="0.3" footer="0.3"/>
      <pageSetup paperSize="9" orientation="portrait" r:id="rId16"/>
    </customSheetView>
    <customSheetView guid="{21329C76-F86B-400D-B8F5-F75B383E5B14}">
      <selection activeCell="A117" sqref="A117:XFD117"/>
      <pageMargins left="0.7" right="0.7" top="0.75" bottom="0.75" header="0.3" footer="0.3"/>
      <pageSetup paperSize="9" orientation="portrait" r:id="rId17"/>
    </customSheetView>
    <customSheetView guid="{CFC92B1C-D4F2-414F-8F12-92F529035B08}">
      <selection activeCell="F8" sqref="F8"/>
      <pageMargins left="0.7" right="0.7" top="0.75" bottom="0.75" header="0.3" footer="0.3"/>
      <pageSetup paperSize="9" orientation="portrait" r:id="rId18"/>
    </customSheetView>
    <customSheetView guid="{697182B0-1BEF-4A85-93A0-596802852AF2}">
      <selection activeCell="A6" sqref="A6:XFD6"/>
      <pageMargins left="0.7" right="0.7" top="0.75" bottom="0.75" header="0.3" footer="0.3"/>
      <pageSetup paperSize="9" orientation="portrait" r:id="rId19"/>
    </customSheetView>
    <customSheetView guid="{D37F8A47-E42F-4741-BE8D-5D961F7BB394}">
      <selection activeCell="D4" sqref="D4"/>
      <pageMargins left="0.7" right="0.7" top="0.75" bottom="0.75" header="0.3" footer="0.3"/>
      <pageSetup paperSize="9" orientation="portrait" r:id="rId20"/>
    </customSheetView>
    <customSheetView guid="{C83D4249-7B44-432A-B7FB-A6ACA6880240}">
      <selection activeCell="D4" sqref="D4"/>
      <pageMargins left="0.7" right="0.7" top="0.75" bottom="0.75" header="0.3" footer="0.3"/>
      <pageSetup paperSize="9" orientation="portrait" r:id="rId21"/>
    </customSheetView>
    <customSheetView guid="{51337751-BEAF-43F3-8CC9-400B99E751E8}">
      <selection activeCell="A117" sqref="A117:XFD117"/>
      <pageMargins left="0.7" right="0.7" top="0.75" bottom="0.75" header="0.3" footer="0.3"/>
      <pageSetup paperSize="9" orientation="portrait" r:id="rId22"/>
    </customSheetView>
    <customSheetView guid="{EB80C77D-AF78-41A9-A5FE-A7459DA92422}" topLeftCell="A46">
      <selection activeCell="N55" sqref="N55"/>
      <pageMargins left="0.7" right="0.7" top="0.75" bottom="0.75" header="0.3" footer="0.3"/>
      <pageSetup paperSize="9" orientation="portrait" r:id="rId23"/>
    </customSheetView>
  </customSheetViews>
  <mergeCells count="11">
    <mergeCell ref="K11:L11"/>
    <mergeCell ref="B9:L9"/>
    <mergeCell ref="F12:F13"/>
    <mergeCell ref="J12:J13"/>
    <mergeCell ref="L12:L13"/>
    <mergeCell ref="K12:K13"/>
    <mergeCell ref="B12:B13"/>
    <mergeCell ref="C12:C13"/>
    <mergeCell ref="D12:D13"/>
    <mergeCell ref="E12:E13"/>
    <mergeCell ref="G12:I12"/>
  </mergeCells>
  <pageMargins left="0.7" right="0.7" top="0.75" bottom="0.75" header="0.3" footer="0.3"/>
  <pageSetup paperSize="9" orientation="portrait" r:id="rId2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249977111117893"/>
  </sheetPr>
  <dimension ref="A1:C27"/>
  <sheetViews>
    <sheetView showGridLines="0" zoomScaleNormal="115" workbookViewId="0">
      <selection activeCell="C1" sqref="C1"/>
    </sheetView>
  </sheetViews>
  <sheetFormatPr defaultColWidth="9.140625" defaultRowHeight="12"/>
  <cols>
    <col min="1" max="1" width="5.85546875" style="95" customWidth="1"/>
    <col min="2" max="2" width="45" style="97" customWidth="1"/>
    <col min="3" max="3" width="12.5703125" style="95" customWidth="1"/>
    <col min="4" max="16384" width="9.140625" style="95"/>
  </cols>
  <sheetData>
    <row r="1" spans="1:3" ht="12.75">
      <c r="A1" s="459" t="str">
        <f>HYPERLINK("#INDEX!A2","към началната страница")</f>
        <v>към началната страница</v>
      </c>
      <c r="B1" s="723"/>
    </row>
    <row r="2" spans="1:3" ht="12.75">
      <c r="A2"/>
      <c r="B2" s="95"/>
    </row>
    <row r="3" spans="1:3" ht="12.75">
      <c r="A3"/>
      <c r="B3" s="95"/>
    </row>
    <row r="4" spans="1:3" ht="12.75">
      <c r="A4"/>
      <c r="B4" s="95"/>
    </row>
    <row r="5" spans="1:3" ht="12.75">
      <c r="A5"/>
      <c r="B5" s="95"/>
    </row>
    <row r="6" spans="1:3" ht="12.75">
      <c r="A6"/>
      <c r="B6" s="95"/>
    </row>
    <row r="7" spans="1:3" ht="12.75">
      <c r="A7"/>
      <c r="B7" s="95"/>
    </row>
    <row r="8" spans="1:3" ht="12.75">
      <c r="A8"/>
      <c r="B8" s="95"/>
    </row>
    <row r="9" spans="1:3" s="422" customFormat="1" ht="12.75">
      <c r="B9" s="421" t="s">
        <v>1585</v>
      </c>
      <c r="C9" s="421"/>
    </row>
    <row r="10" spans="1:3" s="194" customFormat="1">
      <c r="B10" s="206"/>
    </row>
    <row r="11" spans="1:3" s="194" customFormat="1">
      <c r="B11" s="206"/>
      <c r="C11" s="698" t="s">
        <v>131</v>
      </c>
    </row>
    <row r="12" spans="1:3" s="194" customFormat="1" ht="36">
      <c r="B12" s="125"/>
      <c r="C12" s="151" t="s">
        <v>1832</v>
      </c>
    </row>
    <row r="13" spans="1:3" s="96" customFormat="1">
      <c r="B13" s="125"/>
      <c r="C13" s="514" t="s">
        <v>0</v>
      </c>
    </row>
    <row r="14" spans="1:3">
      <c r="B14" s="306" t="s">
        <v>475</v>
      </c>
      <c r="C14" s="307">
        <v>4836605</v>
      </c>
    </row>
    <row r="15" spans="1:3">
      <c r="B15" s="306" t="s">
        <v>249</v>
      </c>
      <c r="C15" s="307">
        <v>4386764</v>
      </c>
    </row>
    <row r="16" spans="1:3">
      <c r="B16" s="308" t="s">
        <v>250</v>
      </c>
      <c r="C16" s="309">
        <v>1328660</v>
      </c>
    </row>
    <row r="17" spans="2:3">
      <c r="B17" s="308" t="s">
        <v>310</v>
      </c>
      <c r="C17" s="309">
        <v>59583</v>
      </c>
    </row>
    <row r="18" spans="2:3">
      <c r="B18" s="308" t="s">
        <v>1079</v>
      </c>
      <c r="C18" s="309">
        <v>2994299</v>
      </c>
    </row>
    <row r="19" spans="2:3">
      <c r="B19" s="308" t="s">
        <v>476</v>
      </c>
      <c r="C19" s="149">
        <v>-44163</v>
      </c>
    </row>
    <row r="20" spans="2:3">
      <c r="B20" s="308" t="s">
        <v>591</v>
      </c>
      <c r="C20" s="149">
        <v>-78547</v>
      </c>
    </row>
    <row r="21" spans="2:3">
      <c r="B21" s="308" t="s">
        <v>252</v>
      </c>
      <c r="C21" s="149">
        <v>137133</v>
      </c>
    </row>
    <row r="22" spans="2:3" ht="24">
      <c r="B22" s="308" t="s">
        <v>590</v>
      </c>
      <c r="C22" s="149">
        <v>-1025</v>
      </c>
    </row>
    <row r="23" spans="2:3" ht="24">
      <c r="B23" s="308" t="s">
        <v>1080</v>
      </c>
      <c r="C23" s="149">
        <v>-76579</v>
      </c>
    </row>
    <row r="24" spans="2:3">
      <c r="B24" s="308" t="s">
        <v>649</v>
      </c>
      <c r="C24" s="149">
        <v>-337</v>
      </c>
    </row>
    <row r="25" spans="2:3" ht="24">
      <c r="B25" s="308" t="s">
        <v>650</v>
      </c>
      <c r="C25" s="149">
        <v>67740</v>
      </c>
    </row>
    <row r="26" spans="2:3">
      <c r="B26" s="306" t="s">
        <v>254</v>
      </c>
      <c r="C26" s="150">
        <v>449841</v>
      </c>
    </row>
    <row r="27" spans="2:3">
      <c r="C27" s="194"/>
    </row>
  </sheetData>
  <customSheetViews>
    <customSheetView guid="{5DDDA852-2807-4645-BC75-EBD4EF3323A7}">
      <selection activeCell="H6" sqref="H6"/>
      <pageMargins left="0.7" right="0.7" top="0.75" bottom="0.75" header="0.3" footer="0.3"/>
      <pageSetup paperSize="9" orientation="portrait" r:id="rId1"/>
    </customSheetView>
    <customSheetView guid="{DB462ED3-28DC-47D7-98F7-CED01F66E2C7}" topLeftCell="A22">
      <selection activeCell="E25" sqref="E25"/>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22">
      <selection activeCell="E25" sqref="E25"/>
      <pageMargins left="0.7" right="0.7" top="0.75" bottom="0.75" header="0.3" footer="0.3"/>
      <pageSetup paperSize="9" orientation="portrait" r:id="rId4"/>
    </customSheetView>
    <customSheetView guid="{3FCB7B24-049F-4685-83CB-5231093E0117}" topLeftCell="A20">
      <selection activeCell="C56" sqref="C56"/>
      <pageMargins left="0.7" right="0.7" top="0.75" bottom="0.75" header="0.3" footer="0.3"/>
      <pageSetup paperSize="9" orientation="portrait" r:id="rId5"/>
    </customSheetView>
    <customSheetView guid="{F277ACEF-9FF8-431F-8537-DE60B790AA4F}">
      <selection activeCell="E24" sqref="E24"/>
      <pageMargins left="0.7" right="0.7" top="0.75" bottom="0.75" header="0.3" footer="0.3"/>
      <pageSetup paperSize="9" orientation="portrait" r:id="rId6"/>
    </customSheetView>
    <customSheetView guid="{08462586-B7E0-434D-B6F4-B2B21EAA5D46}" topLeftCell="A22">
      <selection activeCell="E25" sqref="E25"/>
      <pageMargins left="0.7" right="0.7" top="0.75" bottom="0.75" header="0.3" footer="0.3"/>
      <pageSetup paperSize="9" orientation="portrait" r:id="rId7"/>
    </customSheetView>
    <customSheetView guid="{59094C18-3CB5-482F-AA6A-9C313A318EBB}" topLeftCell="A22">
      <selection activeCell="E25" sqref="E25"/>
      <pageMargins left="0.7" right="0.7" top="0.75" bottom="0.75" header="0.3" footer="0.3"/>
      <pageSetup paperSize="9" orientation="portrait" r:id="rId8"/>
    </customSheetView>
    <customSheetView guid="{FD092655-EBEC-4730-9895-1567D9B70D5F}">
      <selection activeCell="A33" sqref="A33:XFD33"/>
      <pageMargins left="0.7" right="0.7" top="0.75" bottom="0.75" header="0.3" footer="0.3"/>
      <pageSetup paperSize="9" orientation="portrait" r:id="rId9"/>
    </customSheetView>
    <customSheetView guid="{7CA1DEE6-746E-4947-9BED-24AAED6E8B57}" topLeftCell="A21">
      <selection activeCell="J40" sqref="J40"/>
      <pageMargins left="0.7" right="0.7" top="0.75" bottom="0.75" header="0.3" footer="0.3"/>
      <pageSetup paperSize="9" orientation="portrait" r:id="rId10"/>
    </customSheetView>
    <customSheetView guid="{70E7FFDC-983F-46F7-B68F-0BE0A8C942E0}" topLeftCell="A27">
      <selection activeCell="E45" sqref="E45"/>
      <pageMargins left="0.7" right="0.7" top="0.75" bottom="0.75" header="0.3" footer="0.3"/>
      <pageSetup paperSize="9" orientation="portrait" r:id="rId11"/>
    </customSheetView>
    <customSheetView guid="{F536E858-E5B2-4B36-88FC-BE776803F921}">
      <selection activeCell="F29" sqref="F29"/>
      <pageMargins left="0.7" right="0.7" top="0.75" bottom="0.75" header="0.3" footer="0.3"/>
      <pageSetup paperSize="9" orientation="portrait" r:id="rId12"/>
    </customSheetView>
    <customSheetView guid="{0780CBEB-AF66-401E-9AFD-5F77700585BC}">
      <selection activeCell="F26" sqref="F26"/>
      <pageMargins left="0.7" right="0.7" top="0.75" bottom="0.75" header="0.3" footer="0.3"/>
      <pageSetup paperSize="9" orientation="portrait" r:id="rId13"/>
    </customSheetView>
    <customSheetView guid="{F0048D33-26BA-4893-8BCC-88CEF82FEBB6}">
      <selection activeCell="E4" sqref="E4:G22"/>
      <pageMargins left="0.7" right="0.7" top="0.75" bottom="0.75" header="0.3" footer="0.3"/>
      <pageSetup paperSize="9" orientation="portrait" r:id="rId14"/>
    </customSheetView>
    <customSheetView guid="{8A1326BD-F0AB-414F-9F91-C2BB94CC9C17}">
      <selection activeCell="K12" sqref="K12"/>
      <pageMargins left="0.7" right="0.7" top="0.75" bottom="0.75" header="0.3" footer="0.3"/>
      <pageSetup paperSize="9" orientation="portrait" r:id="rId15"/>
    </customSheetView>
    <customSheetView guid="{FB7DEBE1-1047-4BE4-82FD-4BCA0CA8DD58}">
      <selection activeCell="K12" sqref="K12"/>
      <pageMargins left="0.7" right="0.7" top="0.75" bottom="0.75" header="0.3" footer="0.3"/>
      <pageSetup paperSize="9" orientation="portrait" r:id="rId16"/>
    </customSheetView>
    <customSheetView guid="{B3153F5C-CAD5-4C41-96F3-3BC56052414C}">
      <selection activeCell="A4" sqref="A4:C22"/>
      <pageMargins left="0.7" right="0.7" top="0.75" bottom="0.75" header="0.3" footer="0.3"/>
      <pageSetup paperSize="9" orientation="portrait" r:id="rId17"/>
    </customSheetView>
    <customSheetView guid="{A7B3A108-9CF6-4687-9321-110D304B17B9}">
      <selection activeCell="F29" sqref="F29"/>
      <pageMargins left="0.7" right="0.7" top="0.75" bottom="0.75" header="0.3" footer="0.3"/>
      <pageSetup paperSize="9" orientation="portrait" r:id="rId18"/>
    </customSheetView>
    <customSheetView guid="{D2C72E70-F766-4D56-9E10-3C91A63BB7F3}" topLeftCell="A22">
      <selection activeCell="B33" sqref="B33"/>
      <pageMargins left="0.7" right="0.7" top="0.75" bottom="0.75" header="0.3" footer="0.3"/>
      <pageSetup paperSize="9" orientation="portrait" r:id="rId19"/>
    </customSheetView>
    <customSheetView guid="{7CCD1884-1631-4809-8751-AE0939C32419}">
      <selection activeCell="B4" sqref="B4"/>
      <pageMargins left="0.7" right="0.7" top="0.75" bottom="0.75" header="0.3" footer="0.3"/>
      <pageSetup paperSize="9" orientation="portrait" r:id="rId20"/>
    </customSheetView>
    <customSheetView guid="{3AD1D9CC-D162-4119-AFCC-0AF9105FB248}">
      <selection activeCell="C5" sqref="C5"/>
      <pageMargins left="0.7" right="0.7" top="0.75" bottom="0.75" header="0.3" footer="0.3"/>
      <pageSetup paperSize="9" orientation="portrait" r:id="rId21"/>
    </customSheetView>
    <customSheetView guid="{931AA63B-6827-4BF4-8E25-ED232A88A09C}">
      <selection activeCell="A33" sqref="A33:XFD33"/>
      <pageMargins left="0.7" right="0.7" top="0.75" bottom="0.75" header="0.3" footer="0.3"/>
      <pageSetup paperSize="9" orientation="portrait" r:id="rId22"/>
    </customSheetView>
    <customSheetView guid="{CA1DE4BE-C006-4405-B064-304EE6CCACF1}" topLeftCell="A22">
      <selection activeCell="E25" sqref="E25"/>
      <pageMargins left="0.7" right="0.7" top="0.75" bottom="0.75" header="0.3" footer="0.3"/>
      <pageSetup paperSize="9" orientation="portrait" r:id="rId23"/>
    </customSheetView>
    <customSheetView guid="{D3393B8E-C3CB-4E3A-976E-E4CD065299F0}">
      <selection activeCell="E4" sqref="E4:G22"/>
      <pageMargins left="0.7" right="0.7" top="0.75" bottom="0.75" header="0.3" footer="0.3"/>
      <pageSetup paperSize="9" orientation="portrait" r:id="rId24"/>
    </customSheetView>
    <customSheetView guid="{21329C76-F86B-400D-B8F5-F75B383E5B14}" topLeftCell="A22">
      <selection activeCell="E25" sqref="E25"/>
      <pageMargins left="0.7" right="0.7" top="0.75" bottom="0.75" header="0.3" footer="0.3"/>
      <pageSetup paperSize="9" orientation="portrait" r:id="rId25"/>
    </customSheetView>
    <customSheetView guid="{CFC92B1C-D4F2-414F-8F12-92F529035B08}" scale="115">
      <selection activeCell="C5" sqref="C5"/>
      <pageMargins left="0.7" right="0.7" top="0.75" bottom="0.75" header="0.3" footer="0.3"/>
      <pageSetup paperSize="9" orientation="portrait" r:id="rId26"/>
    </customSheetView>
    <customSheetView guid="{697182B0-1BEF-4A85-93A0-596802852AF2}" topLeftCell="A22">
      <selection activeCell="E25" sqref="E25"/>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selection activeCell="F34" sqref="F34"/>
      <pageMargins left="0.7" right="0.7" top="0.75" bottom="0.75" header="0.3" footer="0.3"/>
      <pageSetup paperSize="9" orientation="portrait" r:id="rId30"/>
    </customSheetView>
    <customSheetView guid="{EB80C77D-AF78-41A9-A5FE-A7459DA92422}" topLeftCell="A6">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tint="-0.249977111117893"/>
  </sheetPr>
  <dimension ref="A1:C25"/>
  <sheetViews>
    <sheetView showGridLines="0" zoomScaleNormal="115" workbookViewId="0">
      <selection activeCell="C1" sqref="C1"/>
    </sheetView>
  </sheetViews>
  <sheetFormatPr defaultRowHeight="12.75"/>
  <cols>
    <col min="1" max="1" width="5.85546875" customWidth="1"/>
    <col min="2" max="2" width="45.140625" style="95" customWidth="1"/>
    <col min="3" max="3" width="14.5703125" style="95" customWidth="1"/>
  </cols>
  <sheetData>
    <row r="1" spans="1:3">
      <c r="A1" s="459" t="str">
        <f>HYPERLINK("#INDEX!A2","към началната страница")</f>
        <v>към началната страница</v>
      </c>
      <c r="B1" s="723"/>
    </row>
    <row r="8" spans="1:3">
      <c r="B8" s="194"/>
      <c r="C8" s="194"/>
    </row>
    <row r="9" spans="1:3">
      <c r="B9" s="421" t="s">
        <v>1586</v>
      </c>
      <c r="C9" s="421"/>
    </row>
    <row r="10" spans="1:3">
      <c r="B10" s="194"/>
      <c r="C10" s="194"/>
    </row>
    <row r="11" spans="1:3">
      <c r="B11" s="97"/>
      <c r="C11" s="204" t="s">
        <v>131</v>
      </c>
    </row>
    <row r="12" spans="1:3" ht="60">
      <c r="B12" s="205"/>
      <c r="C12" s="191" t="s">
        <v>1833</v>
      </c>
    </row>
    <row r="13" spans="1:3">
      <c r="B13" s="205"/>
      <c r="C13" s="515" t="s">
        <v>0</v>
      </c>
    </row>
    <row r="14" spans="1:3" ht="24">
      <c r="B14" s="641" t="s">
        <v>1834</v>
      </c>
      <c r="C14" s="309">
        <v>1328660</v>
      </c>
    </row>
    <row r="15" spans="1:3">
      <c r="B15" s="694" t="s">
        <v>252</v>
      </c>
      <c r="C15" s="693">
        <v>137133</v>
      </c>
    </row>
    <row r="16" spans="1:3">
      <c r="B16" s="694" t="s">
        <v>1079</v>
      </c>
      <c r="C16" s="693">
        <v>2994299</v>
      </c>
    </row>
    <row r="17" spans="2:3" ht="24">
      <c r="B17" s="694" t="s">
        <v>590</v>
      </c>
      <c r="C17" s="693">
        <v>-1025</v>
      </c>
    </row>
    <row r="18" spans="2:3">
      <c r="B18" s="694" t="s">
        <v>591</v>
      </c>
      <c r="C18" s="693">
        <v>-78547</v>
      </c>
    </row>
    <row r="19" spans="2:3">
      <c r="B19" s="694" t="s">
        <v>1835</v>
      </c>
      <c r="C19" s="309">
        <v>-44163</v>
      </c>
    </row>
    <row r="20" spans="2:3" ht="24">
      <c r="B20" s="692" t="s">
        <v>1836</v>
      </c>
      <c r="C20" s="309">
        <v>-76579</v>
      </c>
    </row>
    <row r="21" spans="2:3" ht="24">
      <c r="B21" s="692" t="s">
        <v>1837</v>
      </c>
      <c r="C21" s="309">
        <v>-16995.999999999996</v>
      </c>
    </row>
    <row r="22" spans="2:3">
      <c r="B22" s="308" t="s">
        <v>1838</v>
      </c>
      <c r="C22" s="309">
        <v>-337</v>
      </c>
    </row>
    <row r="23" spans="2:3">
      <c r="B23" s="308" t="s">
        <v>1839</v>
      </c>
      <c r="C23" s="309">
        <v>174257.16048299789</v>
      </c>
    </row>
    <row r="24" spans="2:3">
      <c r="B24" s="306" t="s">
        <v>648</v>
      </c>
      <c r="C24" s="307">
        <v>4416702.160482998</v>
      </c>
    </row>
    <row r="25" spans="2:3">
      <c r="C25" s="640"/>
    </row>
  </sheetData>
  <customSheetViews>
    <customSheetView guid="{5DDDA852-2807-4645-BC75-EBD4EF3323A7}">
      <selection activeCell="F20" sqref="F20"/>
      <pageMargins left="0.7" right="0.7" top="0.75" bottom="0.75" header="0.3" footer="0.3"/>
    </customSheetView>
    <customSheetView guid="{DB462ED3-28DC-47D7-98F7-CED01F66E2C7}" topLeftCell="A10">
      <selection activeCell="D2" sqref="D2"/>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10">
      <selection activeCell="D2" sqref="D2"/>
      <pageMargins left="0.7" right="0.7" top="0.75" bottom="0.75" header="0.3" footer="0.3"/>
      <pageSetup paperSize="9" orientation="portrait" r:id="rId3"/>
    </customSheetView>
    <customSheetView guid="{3FCB7B24-049F-4685-83CB-5231093E0117}" topLeftCell="A12">
      <selection activeCell="D4" sqref="D4"/>
      <pageMargins left="0.7" right="0.7" top="0.75" bottom="0.75" header="0.3" footer="0.3"/>
      <pageSetup paperSize="9" orientation="portrait" r:id="rId4"/>
    </customSheetView>
    <customSheetView guid="{F277ACEF-9FF8-431F-8537-DE60B790AA4F}" topLeftCell="A12">
      <selection activeCell="D4" sqref="D4"/>
      <pageMargins left="0.7" right="0.7" top="0.75" bottom="0.75" header="0.3" footer="0.3"/>
      <pageSetup paperSize="9" orientation="portrait" r:id="rId5"/>
    </customSheetView>
    <customSheetView guid="{08462586-B7E0-434D-B6F4-B2B21EAA5D46}" topLeftCell="A10">
      <selection activeCell="D2" sqref="D2"/>
      <pageMargins left="0.7" right="0.7" top="0.75" bottom="0.75" header="0.3" footer="0.3"/>
      <pageSetup paperSize="9" orientation="portrait" r:id="rId6"/>
    </customSheetView>
    <customSheetView guid="{59094C18-3CB5-482F-AA6A-9C313A318EBB}" topLeftCell="A10">
      <selection activeCell="D2" sqref="D2"/>
      <pageMargins left="0.7" right="0.7" top="0.75" bottom="0.75" header="0.3" footer="0.3"/>
      <pageSetup paperSize="9" orientation="portrait" r:id="rId7"/>
    </customSheetView>
    <customSheetView guid="{FD092655-EBEC-4730-9895-1567D9B70D5F}">
      <selection activeCell="D6" sqref="D6"/>
      <pageMargins left="0.7" right="0.7" top="0.75" bottom="0.75" header="0.3" footer="0.3"/>
      <pageSetup paperSize="9" orientation="portrait" r:id="rId8"/>
    </customSheetView>
    <customSheetView guid="{D2C72E70-F766-4D56-9E10-3C91A63BB7F3}" topLeftCell="A10">
      <selection activeCell="B32" sqref="B32"/>
      <pageMargins left="0.7" right="0.7" top="0.75" bottom="0.75" header="0.3" footer="0.3"/>
      <pageSetup paperSize="9" orientation="portrait" r:id="rId9"/>
    </customSheetView>
    <customSheetView guid="{7CCD1884-1631-4809-8751-AE0939C32419}">
      <selection activeCell="J25" sqref="J25"/>
      <pageMargins left="0.7" right="0.7" top="0.75" bottom="0.75" header="0.3" footer="0.3"/>
    </customSheetView>
    <customSheetView guid="{3AD1D9CC-D162-4119-AFCC-0AF9105FB248}">
      <selection activeCell="D6" sqref="D6"/>
      <pageMargins left="0.7" right="0.7" top="0.75" bottom="0.75" header="0.3" footer="0.3"/>
      <pageSetup paperSize="9" orientation="portrait" r:id="rId10"/>
    </customSheetView>
    <customSheetView guid="{931AA63B-6827-4BF4-8E25-ED232A88A09C}">
      <selection activeCell="D6" sqref="D6"/>
      <pageMargins left="0.7" right="0.7" top="0.75" bottom="0.75" header="0.3" footer="0.3"/>
      <pageSetup paperSize="9" orientation="portrait" r:id="rId11"/>
    </customSheetView>
    <customSheetView guid="{CA1DE4BE-C006-4405-B064-304EE6CCACF1}" topLeftCell="A10">
      <selection activeCell="D2" sqref="D2"/>
      <pageMargins left="0.7" right="0.7" top="0.75" bottom="0.75" header="0.3" footer="0.3"/>
      <pageSetup paperSize="9" orientation="portrait" r:id="rId12"/>
    </customSheetView>
    <customSheetView guid="{D3393B8E-C3CB-4E3A-976E-E4CD065299F0}" topLeftCell="A12">
      <selection activeCell="D4" sqref="D4"/>
      <pageMargins left="0.7" right="0.7" top="0.75" bottom="0.75" header="0.3" footer="0.3"/>
      <pageSetup paperSize="9" orientation="portrait" r:id="rId13"/>
    </customSheetView>
    <customSheetView guid="{21329C76-F86B-400D-B8F5-F75B383E5B14}" topLeftCell="A10">
      <selection activeCell="D2" sqref="D2"/>
      <pageMargins left="0.7" right="0.7" top="0.75" bottom="0.75" header="0.3" footer="0.3"/>
      <pageSetup paperSize="9" orientation="portrait" r:id="rId14"/>
    </customSheetView>
    <customSheetView guid="{CFC92B1C-D4F2-414F-8F12-92F529035B08}" scale="115">
      <selection activeCell="D6" sqref="D6"/>
      <pageMargins left="0.7" right="0.7" top="0.75" bottom="0.75" header="0.3" footer="0.3"/>
      <pageSetup paperSize="9" orientation="portrait" r:id="rId15"/>
    </customSheetView>
    <customSheetView guid="{697182B0-1BEF-4A85-93A0-596802852AF2}" topLeftCell="A10">
      <selection activeCell="D2" sqref="D2"/>
      <pageMargins left="0.7" right="0.7" top="0.75" bottom="0.75" header="0.3" footer="0.3"/>
      <pageSetup paperSize="9" orientation="portrait" r:id="rId16"/>
    </customSheetView>
    <customSheetView guid="{D37F8A47-E42F-4741-BE8D-5D961F7BB394}">
      <selection activeCell="D4" sqref="D4"/>
      <pageMargins left="0.7" right="0.7" top="0.75" bottom="0.75" header="0.3" footer="0.3"/>
      <pageSetup paperSize="9" orientation="portrait" r:id="rId17"/>
    </customSheetView>
    <customSheetView guid="{C83D4249-7B44-432A-B7FB-A6ACA6880240}">
      <selection activeCell="D4" sqref="D4"/>
      <pageMargins left="0.7" right="0.7" top="0.75" bottom="0.75" header="0.3" footer="0.3"/>
      <pageSetup paperSize="9" orientation="portrait" r:id="rId18"/>
    </customSheetView>
    <customSheetView guid="{51337751-BEAF-43F3-8CC9-400B99E751E8}">
      <selection activeCell="A36" sqref="A36:XFD36"/>
      <pageMargins left="0.7" right="0.7" top="0.75" bottom="0.75" header="0.3" footer="0.3"/>
      <pageSetup paperSize="9" orientation="portrait" r:id="rId19"/>
    </customSheetView>
    <customSheetView guid="{EB80C77D-AF78-41A9-A5FE-A7459DA92422}">
      <selection activeCell="C10" sqref="C10"/>
      <pageMargins left="0.7" right="0.7" top="0.75" bottom="0.75" header="0.3" footer="0.3"/>
    </customSheetView>
  </customSheetView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249977111117893"/>
  </sheetPr>
  <dimension ref="A1:D35"/>
  <sheetViews>
    <sheetView showGridLines="0" zoomScaleNormal="115" workbookViewId="0">
      <selection activeCell="D1" sqref="D1"/>
    </sheetView>
  </sheetViews>
  <sheetFormatPr defaultColWidth="9.140625" defaultRowHeight="12"/>
  <cols>
    <col min="1" max="1" width="5.85546875" style="95" customWidth="1"/>
    <col min="2" max="2" width="51" style="95" bestFit="1" customWidth="1"/>
    <col min="3" max="4" width="14.42578125" style="95" customWidth="1"/>
    <col min="5" max="16384" width="9.140625" style="95"/>
  </cols>
  <sheetData>
    <row r="1" spans="1:4" ht="12.75">
      <c r="A1" s="459" t="str">
        <f>HYPERLINK("#INDEX!A2","към началната страница")</f>
        <v>към началната страница</v>
      </c>
      <c r="B1" s="723"/>
    </row>
    <row r="2" spans="1:4" ht="12.75">
      <c r="A2"/>
    </row>
    <row r="3" spans="1:4" ht="12.75">
      <c r="A3"/>
    </row>
    <row r="4" spans="1:4" ht="12.75">
      <c r="A4"/>
    </row>
    <row r="5" spans="1:4" ht="12.75">
      <c r="A5"/>
    </row>
    <row r="6" spans="1:4" ht="12.75">
      <c r="A6"/>
    </row>
    <row r="7" spans="1:4" ht="12.75">
      <c r="A7"/>
    </row>
    <row r="8" spans="1:4" ht="12.75">
      <c r="A8"/>
    </row>
    <row r="9" spans="1:4" s="422" customFormat="1" ht="12.75">
      <c r="B9" s="421" t="s">
        <v>1587</v>
      </c>
      <c r="C9" s="421"/>
      <c r="D9" s="421"/>
    </row>
    <row r="11" spans="1:4">
      <c r="D11" s="331"/>
    </row>
    <row r="12" spans="1:4" ht="60">
      <c r="B12" s="192"/>
      <c r="C12" s="151" t="s">
        <v>1840</v>
      </c>
      <c r="D12" s="191" t="s">
        <v>1833</v>
      </c>
    </row>
    <row r="13" spans="1:4" s="96" customFormat="1">
      <c r="B13" s="192"/>
      <c r="C13" s="514" t="s">
        <v>0</v>
      </c>
      <c r="D13" s="515" t="s">
        <v>2</v>
      </c>
    </row>
    <row r="14" spans="1:4" ht="24">
      <c r="B14" s="207" t="s">
        <v>651</v>
      </c>
      <c r="C14" s="150">
        <v>1506615.36</v>
      </c>
      <c r="D14" s="150">
        <v>1850850.4771527119</v>
      </c>
    </row>
    <row r="15" spans="1:4">
      <c r="B15" s="208" t="s">
        <v>652</v>
      </c>
      <c r="C15" s="149">
        <v>1455806.32</v>
      </c>
      <c r="D15" s="149">
        <v>1601439.190987088</v>
      </c>
    </row>
    <row r="16" spans="1:4">
      <c r="B16" s="208" t="s">
        <v>653</v>
      </c>
      <c r="C16" s="149">
        <v>1149.04</v>
      </c>
      <c r="D16" s="149">
        <v>4035</v>
      </c>
    </row>
    <row r="17" spans="2:4">
      <c r="B17" s="208" t="s">
        <v>654</v>
      </c>
      <c r="C17" s="149">
        <v>49660.000000000007</v>
      </c>
      <c r="D17" s="149">
        <v>104903.87848180329</v>
      </c>
    </row>
    <row r="18" spans="2:4">
      <c r="B18" s="126" t="s">
        <v>655</v>
      </c>
      <c r="C18" s="768" t="s">
        <v>997</v>
      </c>
      <c r="D18" s="149">
        <v>0</v>
      </c>
    </row>
    <row r="19" spans="2:4">
      <c r="B19" s="126" t="s">
        <v>656</v>
      </c>
      <c r="C19" s="768" t="s">
        <v>997</v>
      </c>
      <c r="D19" s="149">
        <v>29699</v>
      </c>
    </row>
    <row r="20" spans="2:4">
      <c r="B20" s="126" t="s">
        <v>1083</v>
      </c>
      <c r="C20" s="768" t="s">
        <v>997</v>
      </c>
      <c r="D20" s="149">
        <v>39167</v>
      </c>
    </row>
    <row r="21" spans="2:4">
      <c r="B21" s="208" t="s">
        <v>1084</v>
      </c>
      <c r="C21" s="768" t="s">
        <v>997</v>
      </c>
      <c r="D21" s="149">
        <v>63102.255151299847</v>
      </c>
    </row>
    <row r="22" spans="2:4">
      <c r="B22" s="208" t="s">
        <v>657</v>
      </c>
      <c r="C22" s="768" t="s">
        <v>997</v>
      </c>
      <c r="D22" s="149">
        <v>8504.1525325204184</v>
      </c>
    </row>
    <row r="23" spans="2:4">
      <c r="B23" s="316"/>
      <c r="C23" s="317"/>
      <c r="D23" s="317"/>
    </row>
    <row r="24" spans="2:4">
      <c r="B24" s="207" t="s">
        <v>658</v>
      </c>
      <c r="C24" s="150">
        <v>1538664.22</v>
      </c>
      <c r="D24" s="768" t="s">
        <v>997</v>
      </c>
    </row>
    <row r="25" spans="2:4">
      <c r="B25" s="208" t="s">
        <v>604</v>
      </c>
      <c r="C25" s="149">
        <v>470817.3</v>
      </c>
      <c r="D25" s="768" t="s">
        <v>997</v>
      </c>
    </row>
    <row r="26" spans="2:4">
      <c r="B26" s="208" t="s">
        <v>589</v>
      </c>
      <c r="C26" s="149">
        <v>369121</v>
      </c>
      <c r="D26" s="768" t="s">
        <v>997</v>
      </c>
    </row>
    <row r="27" spans="2:4">
      <c r="B27" s="208" t="s">
        <v>603</v>
      </c>
      <c r="C27" s="149">
        <v>510399</v>
      </c>
      <c r="D27" s="768" t="s">
        <v>997</v>
      </c>
    </row>
    <row r="28" spans="2:4">
      <c r="B28" s="208" t="s">
        <v>502</v>
      </c>
      <c r="C28" s="149">
        <v>188326.92</v>
      </c>
      <c r="D28" s="768" t="s">
        <v>997</v>
      </c>
    </row>
    <row r="29" spans="2:4">
      <c r="B29" s="208" t="s">
        <v>1081</v>
      </c>
      <c r="C29" s="149">
        <v>348404.80199999997</v>
      </c>
      <c r="D29" s="768" t="s">
        <v>997</v>
      </c>
    </row>
    <row r="30" spans="2:4">
      <c r="B30" s="208" t="s">
        <v>1082</v>
      </c>
      <c r="C30" s="149">
        <v>282490.37999999995</v>
      </c>
      <c r="D30" s="768" t="s">
        <v>997</v>
      </c>
    </row>
    <row r="31" spans="2:4">
      <c r="B31" s="208" t="s">
        <v>659</v>
      </c>
      <c r="C31" s="149">
        <v>188326.92</v>
      </c>
      <c r="D31" s="768" t="s">
        <v>997</v>
      </c>
    </row>
    <row r="32" spans="2:4">
      <c r="B32" s="207" t="s">
        <v>605</v>
      </c>
      <c r="C32" s="150">
        <v>2357886.3219999997</v>
      </c>
      <c r="D32" s="150">
        <v>1850850.4771527119</v>
      </c>
    </row>
    <row r="33" spans="2:4" ht="5.25" customHeight="1">
      <c r="B33" s="316"/>
      <c r="C33" s="339"/>
      <c r="D33" s="339"/>
    </row>
    <row r="34" spans="2:4">
      <c r="B34" s="207" t="s">
        <v>996</v>
      </c>
      <c r="C34" s="150">
        <v>4836605</v>
      </c>
      <c r="D34" s="150">
        <v>4416702.160482998</v>
      </c>
    </row>
    <row r="35" spans="2:4">
      <c r="B35" s="207" t="s">
        <v>660</v>
      </c>
      <c r="C35" s="150">
        <v>972103.3179999995</v>
      </c>
      <c r="D35" s="150">
        <v>2380766.6356150149</v>
      </c>
    </row>
  </sheetData>
  <customSheetViews>
    <customSheetView guid="{5DDDA852-2807-4645-BC75-EBD4EF3323A7}">
      <selection activeCell="F6" sqref="F6"/>
      <pageMargins left="0.7" right="0.7" top="0.75" bottom="0.75" header="0.3" footer="0.3"/>
      <pageSetup paperSize="9" orientation="portrait" r:id="rId1"/>
    </customSheetView>
    <customSheetView guid="{DB462ED3-28DC-47D7-98F7-CED01F66E2C7}" topLeftCell="A2">
      <selection activeCell="B116" sqref="B116"/>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2">
      <selection activeCell="B116" sqref="B116"/>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C17" sqref="C17"/>
      <pageMargins left="0.7" right="0.7" top="0.75" bottom="0.75" header="0.3" footer="0.3"/>
      <pageSetup paperSize="9" orientation="portrait" r:id="rId6"/>
    </customSheetView>
    <customSheetView guid="{08462586-B7E0-434D-B6F4-B2B21EAA5D46}" hiddenRows="1" topLeftCell="A88">
      <selection activeCell="B116" sqref="B116"/>
      <pageMargins left="0.7" right="0.7" top="0.75" bottom="0.75" header="0.3" footer="0.3"/>
      <pageSetup paperSize="9" orientation="portrait" r:id="rId7"/>
    </customSheetView>
    <customSheetView guid="{59094C18-3CB5-482F-AA6A-9C313A318EBB}" hiddenRows="1" topLeftCell="A88">
      <selection activeCell="B116" sqref="B116"/>
      <pageMargins left="0.7" right="0.7" top="0.75" bottom="0.75" header="0.3" footer="0.3"/>
      <pageSetup paperSize="9" orientation="portrait" r:id="rId8"/>
    </customSheetView>
    <customSheetView guid="{FD092655-EBEC-4730-9895-1567D9B70D5F}" topLeftCell="A4">
      <selection activeCell="A36" sqref="A36:XFD36"/>
      <pageMargins left="0.7" right="0.7" top="0.75" bottom="0.75" header="0.3" footer="0.3"/>
      <pageSetup paperSize="9" orientation="portrait" r:id="rId9"/>
    </customSheetView>
    <customSheetView guid="{7CA1DEE6-746E-4947-9BED-24AAED6E8B57}">
      <selection activeCell="B6" sqref="B6"/>
      <pageMargins left="0.7" right="0.7" top="0.75" bottom="0.75" header="0.3" footer="0.3"/>
      <pageSetup paperSize="9" orientation="portrait" r:id="rId10"/>
    </customSheetView>
    <customSheetView guid="{70E7FFDC-983F-46F7-B68F-0BE0A8C942E0}" topLeftCell="A22">
      <selection activeCell="J38" sqref="J38"/>
      <pageMargins left="0.7" right="0.7" top="0.75" bottom="0.75" header="0.3" footer="0.3"/>
      <pageSetup paperSize="9" orientation="portrait" r:id="rId11"/>
    </customSheetView>
    <customSheetView guid="{F536E858-E5B2-4B36-88FC-BE776803F921}" topLeftCell="A4">
      <selection activeCell="F29" sqref="F29"/>
      <pageMargins left="0.7" right="0.7" top="0.75" bottom="0.75" header="0.3" footer="0.3"/>
      <pageSetup paperSize="9" orientation="portrait" r:id="rId12"/>
    </customSheetView>
    <customSheetView guid="{0780CBEB-AF66-401E-9AFD-5F77700585BC}">
      <selection activeCell="D31" sqref="D31"/>
      <pageMargins left="0.7" right="0.7" top="0.75" bottom="0.75" header="0.3" footer="0.3"/>
      <pageSetup paperSize="9" orientation="portrait" r:id="rId13"/>
    </customSheetView>
    <customSheetView guid="{F0048D33-26BA-4893-8BCC-88CEF82FEBB6}">
      <selection activeCell="E4" sqref="E4:G20"/>
      <pageMargins left="0.7" right="0.7" top="0.75" bottom="0.75" header="0.3" footer="0.3"/>
      <pageSetup paperSize="9" orientation="portrait" r:id="rId14"/>
    </customSheetView>
    <customSheetView guid="{8A1326BD-F0AB-414F-9F91-C2BB94CC9C17}">
      <selection activeCell="J8" sqref="J8"/>
      <pageMargins left="0.7" right="0.7" top="0.75" bottom="0.75" header="0.3" footer="0.3"/>
      <pageSetup paperSize="9" orientation="portrait" r:id="rId15"/>
    </customSheetView>
    <customSheetView guid="{FB7DEBE1-1047-4BE4-82FD-4BCA0CA8DD58}">
      <selection activeCell="J12" sqref="J12"/>
      <pageMargins left="0.7" right="0.7" top="0.75" bottom="0.75" header="0.3" footer="0.3"/>
      <pageSetup paperSize="9" orientation="portrait" r:id="rId16"/>
    </customSheetView>
    <customSheetView guid="{B3153F5C-CAD5-4C41-96F3-3BC56052414C}" topLeftCell="A10">
      <selection activeCell="A4" sqref="A4:C20"/>
      <pageMargins left="0.7" right="0.7" top="0.75" bottom="0.75" header="0.3" footer="0.3"/>
      <pageSetup paperSize="9" orientation="portrait" r:id="rId17"/>
    </customSheetView>
    <customSheetView guid="{A7B3A108-9CF6-4687-9321-110D304B17B9}" topLeftCell="A4">
      <selection activeCell="F29" sqref="F29"/>
      <pageMargins left="0.7" right="0.7" top="0.75" bottom="0.75" header="0.3" footer="0.3"/>
      <pageSetup paperSize="9" orientation="portrait" r:id="rId18"/>
    </customSheetView>
    <customSheetView guid="{D2C72E70-F766-4D56-9E10-3C91A63BB7F3}" hiddenRows="1" topLeftCell="A59">
      <selection activeCell="B65" sqref="B65"/>
      <pageMargins left="0.7" right="0.7" top="0.75" bottom="0.75" header="0.3" footer="0.3"/>
      <pageSetup paperSize="9" orientation="portrait" r:id="rId19"/>
    </customSheetView>
    <customSheetView guid="{7CCD1884-1631-4809-8751-AE0939C32419}">
      <selection activeCell="F67" sqref="F67"/>
      <pageMargins left="0.7" right="0.7" top="0.75" bottom="0.75" header="0.3" footer="0.3"/>
      <pageSetup paperSize="9" orientation="portrait" r:id="rId20"/>
    </customSheetView>
    <customSheetView guid="{3AD1D9CC-D162-4119-AFCC-0AF9105FB248}">
      <selection activeCell="B4" sqref="B4:C8"/>
      <pageMargins left="0.7" right="0.7" top="0.75" bottom="0.75" header="0.3" footer="0.3"/>
      <pageSetup paperSize="9" orientation="portrait" r:id="rId21"/>
    </customSheetView>
    <customSheetView guid="{931AA63B-6827-4BF4-8E25-ED232A88A09C}" topLeftCell="A4">
      <selection activeCell="A36" sqref="A36:XFD36"/>
      <pageMargins left="0.7" right="0.7" top="0.75" bottom="0.75" header="0.3" footer="0.3"/>
      <pageSetup paperSize="9" orientation="portrait" r:id="rId22"/>
    </customSheetView>
    <customSheetView guid="{CA1DE4BE-C006-4405-B064-304EE6CCACF1}" hiddenRows="1" topLeftCell="A88">
      <selection activeCell="B116" sqref="B116"/>
      <pageMargins left="0.7" right="0.7" top="0.75" bottom="0.75" header="0.3" footer="0.3"/>
      <pageSetup paperSize="9" orientation="portrait" r:id="rId23"/>
    </customSheetView>
    <customSheetView guid="{D3393B8E-C3CB-4E3A-976E-E4CD065299F0}">
      <selection activeCell="E4" sqref="E4:G21"/>
      <pageMargins left="0.7" right="0.7" top="0.75" bottom="0.75" header="0.3" footer="0.3"/>
      <pageSetup paperSize="9" orientation="portrait" r:id="rId24"/>
    </customSheetView>
    <customSheetView guid="{21329C76-F86B-400D-B8F5-F75B383E5B14}" topLeftCell="A88">
      <selection activeCell="B116" sqref="B116"/>
      <pageMargins left="0.7" right="0.7" top="0.75" bottom="0.75" header="0.3" footer="0.3"/>
      <pageSetup paperSize="9" orientation="portrait" r:id="rId25"/>
    </customSheetView>
    <customSheetView guid="{CFC92B1C-D4F2-414F-8F12-92F529035B08}" scale="115">
      <selection activeCell="J1" sqref="J1:J1048576"/>
      <pageMargins left="0.7" right="0.7" top="0.75" bottom="0.75" header="0.3" footer="0.3"/>
      <pageSetup paperSize="9" orientation="portrait" r:id="rId26"/>
    </customSheetView>
    <customSheetView guid="{697182B0-1BEF-4A85-93A0-596802852AF2}" topLeftCell="A2">
      <selection activeCell="B116" sqref="B116"/>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topLeftCell="A9">
      <selection activeCell="A69" sqref="A69:XFD69"/>
      <pageMargins left="0.7" right="0.7" top="0.75" bottom="0.75" header="0.3" footer="0.3"/>
      <pageSetup paperSize="9" orientation="portrait" r:id="rId30"/>
    </customSheetView>
    <customSheetView guid="{EB80C77D-AF78-41A9-A5FE-A7459DA92422}" topLeftCell="A44">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249977111117893"/>
  </sheetPr>
  <dimension ref="A1:K25"/>
  <sheetViews>
    <sheetView showGridLines="0" zoomScaleNormal="85" workbookViewId="0">
      <selection activeCell="J6" sqref="J6"/>
    </sheetView>
  </sheetViews>
  <sheetFormatPr defaultColWidth="9.140625" defaultRowHeight="12"/>
  <cols>
    <col min="1" max="1" width="5.85546875" style="94" customWidth="1"/>
    <col min="2" max="2" width="4.5703125" style="94" customWidth="1"/>
    <col min="3" max="3" width="33.140625" style="94" customWidth="1"/>
    <col min="4" max="11" width="15" style="94" customWidth="1"/>
    <col min="12" max="16384" width="9.140625" style="94"/>
  </cols>
  <sheetData>
    <row r="1" spans="1:11" ht="12.75">
      <c r="A1" s="458" t="str">
        <f>HYPERLINK("#INDEX!A2","към началната страница")</f>
        <v>към началната страница</v>
      </c>
      <c r="B1" s="769"/>
      <c r="C1" s="769"/>
    </row>
    <row r="2" spans="1:11" ht="12.75">
      <c r="A2"/>
    </row>
    <row r="3" spans="1:11" ht="12.75">
      <c r="A3"/>
    </row>
    <row r="4" spans="1:11" ht="12.75">
      <c r="A4"/>
    </row>
    <row r="5" spans="1:11" ht="12.75">
      <c r="A5"/>
    </row>
    <row r="6" spans="1:11" ht="12.75">
      <c r="A6"/>
    </row>
    <row r="7" spans="1:11" ht="12.75">
      <c r="A7"/>
    </row>
    <row r="9" spans="1:11" s="93" customFormat="1">
      <c r="B9" s="420" t="s">
        <v>1616</v>
      </c>
      <c r="C9" s="420"/>
      <c r="D9" s="420"/>
      <c r="E9" s="420"/>
      <c r="F9" s="420"/>
      <c r="G9" s="420"/>
      <c r="H9" s="420"/>
      <c r="I9" s="420"/>
      <c r="J9" s="420"/>
      <c r="K9" s="420"/>
    </row>
    <row r="10" spans="1:11" s="93" customFormat="1"/>
    <row r="11" spans="1:11">
      <c r="K11" s="120" t="s">
        <v>131</v>
      </c>
    </row>
    <row r="12" spans="1:11" ht="45.75" customHeight="1">
      <c r="B12" s="25"/>
      <c r="C12" s="25"/>
      <c r="D12" s="516" t="s">
        <v>831</v>
      </c>
      <c r="E12" s="216"/>
      <c r="F12" s="517" t="s">
        <v>832</v>
      </c>
      <c r="G12" s="518"/>
      <c r="H12" s="516" t="s">
        <v>833</v>
      </c>
      <c r="I12" s="216"/>
      <c r="J12" s="883" t="s">
        <v>834</v>
      </c>
      <c r="K12" s="884"/>
    </row>
    <row r="13" spans="1:11" ht="45" customHeight="1">
      <c r="B13" s="25"/>
      <c r="C13" s="25"/>
      <c r="D13" s="519"/>
      <c r="E13" s="520" t="s">
        <v>835</v>
      </c>
      <c r="F13" s="519"/>
      <c r="G13" s="520" t="s">
        <v>835</v>
      </c>
      <c r="H13" s="519"/>
      <c r="I13" s="520" t="s">
        <v>836</v>
      </c>
      <c r="J13" s="521"/>
      <c r="K13" s="520" t="s">
        <v>836</v>
      </c>
    </row>
    <row r="14" spans="1:11">
      <c r="B14" s="25"/>
      <c r="C14" s="25"/>
      <c r="D14" s="217" t="s">
        <v>218</v>
      </c>
      <c r="E14" s="217" t="s">
        <v>220</v>
      </c>
      <c r="F14" s="217" t="s">
        <v>466</v>
      </c>
      <c r="G14" s="217" t="s">
        <v>837</v>
      </c>
      <c r="H14" s="217" t="s">
        <v>467</v>
      </c>
      <c r="I14" s="217" t="s">
        <v>487</v>
      </c>
      <c r="J14" s="217" t="s">
        <v>468</v>
      </c>
      <c r="K14" s="217" t="s">
        <v>488</v>
      </c>
    </row>
    <row r="15" spans="1:11" ht="24">
      <c r="B15" s="311" t="s">
        <v>218</v>
      </c>
      <c r="C15" s="419" t="s">
        <v>838</v>
      </c>
      <c r="D15" s="695">
        <v>434178</v>
      </c>
      <c r="E15" s="695">
        <v>425059</v>
      </c>
      <c r="F15" s="418"/>
      <c r="G15" s="418"/>
      <c r="H15" s="695">
        <v>34429528</v>
      </c>
      <c r="I15" s="695">
        <v>8652547</v>
      </c>
      <c r="J15" s="417"/>
      <c r="K15" s="418"/>
    </row>
    <row r="16" spans="1:11">
      <c r="B16" s="311" t="s">
        <v>220</v>
      </c>
      <c r="C16" s="312" t="s">
        <v>53</v>
      </c>
      <c r="D16" s="695">
        <v>0</v>
      </c>
      <c r="E16" s="695">
        <v>0</v>
      </c>
      <c r="F16" s="695">
        <v>0</v>
      </c>
      <c r="G16" s="695">
        <v>0</v>
      </c>
      <c r="H16" s="695">
        <v>34334</v>
      </c>
      <c r="I16" s="695">
        <v>0</v>
      </c>
      <c r="J16" s="695">
        <v>34334</v>
      </c>
      <c r="K16" s="695">
        <v>0</v>
      </c>
    </row>
    <row r="17" spans="2:11">
      <c r="B17" s="311" t="s">
        <v>466</v>
      </c>
      <c r="C17" s="312" t="s">
        <v>79</v>
      </c>
      <c r="D17" s="695">
        <v>425059</v>
      </c>
      <c r="E17" s="695">
        <v>425059</v>
      </c>
      <c r="F17" s="695">
        <v>389990</v>
      </c>
      <c r="G17" s="695">
        <v>389990</v>
      </c>
      <c r="H17" s="695">
        <v>4559620</v>
      </c>
      <c r="I17" s="695">
        <v>4414296</v>
      </c>
      <c r="J17" s="695">
        <v>4492601</v>
      </c>
      <c r="K17" s="695">
        <v>4352424</v>
      </c>
    </row>
    <row r="18" spans="2:11">
      <c r="B18" s="311" t="s">
        <v>837</v>
      </c>
      <c r="C18" s="310" t="s">
        <v>839</v>
      </c>
      <c r="D18" s="695">
        <v>0</v>
      </c>
      <c r="E18" s="695">
        <v>0</v>
      </c>
      <c r="F18" s="695">
        <v>0</v>
      </c>
      <c r="G18" s="695">
        <v>0</v>
      </c>
      <c r="H18" s="695">
        <v>396645</v>
      </c>
      <c r="I18" s="695">
        <v>396645</v>
      </c>
      <c r="J18" s="695">
        <v>396267</v>
      </c>
      <c r="K18" s="695">
        <v>396267</v>
      </c>
    </row>
    <row r="19" spans="2:11">
      <c r="B19" s="311" t="s">
        <v>467</v>
      </c>
      <c r="C19" s="310" t="s">
        <v>840</v>
      </c>
      <c r="D19" s="695">
        <v>0</v>
      </c>
      <c r="E19" s="695">
        <v>0</v>
      </c>
      <c r="F19" s="695">
        <v>0</v>
      </c>
      <c r="G19" s="695">
        <v>0</v>
      </c>
      <c r="H19" s="695">
        <v>0</v>
      </c>
      <c r="I19" s="695">
        <v>0</v>
      </c>
      <c r="J19" s="695">
        <v>0</v>
      </c>
      <c r="K19" s="695">
        <v>0</v>
      </c>
    </row>
    <row r="20" spans="2:11" ht="24">
      <c r="B20" s="311" t="s">
        <v>486</v>
      </c>
      <c r="C20" s="310" t="s">
        <v>841</v>
      </c>
      <c r="D20" s="695">
        <v>425059</v>
      </c>
      <c r="E20" s="695">
        <v>425059</v>
      </c>
      <c r="F20" s="695">
        <v>389990</v>
      </c>
      <c r="G20" s="695">
        <v>389990</v>
      </c>
      <c r="H20" s="695">
        <v>4053984</v>
      </c>
      <c r="I20" s="695">
        <v>3909147</v>
      </c>
      <c r="J20" s="695">
        <v>3985726</v>
      </c>
      <c r="K20" s="695">
        <v>3846036</v>
      </c>
    </row>
    <row r="21" spans="2:11" ht="17.25" customHeight="1">
      <c r="B21" s="311" t="s">
        <v>487</v>
      </c>
      <c r="C21" s="310" t="s">
        <v>842</v>
      </c>
      <c r="D21" s="695">
        <v>0</v>
      </c>
      <c r="E21" s="695">
        <v>0</v>
      </c>
      <c r="F21" s="695">
        <v>0</v>
      </c>
      <c r="G21" s="695">
        <v>0</v>
      </c>
      <c r="H21" s="695">
        <v>505636</v>
      </c>
      <c r="I21" s="695">
        <v>505149</v>
      </c>
      <c r="J21" s="695">
        <v>506875</v>
      </c>
      <c r="K21" s="695">
        <v>506389</v>
      </c>
    </row>
    <row r="22" spans="2:11" ht="12" customHeight="1">
      <c r="B22" s="311" t="s">
        <v>468</v>
      </c>
      <c r="C22" s="310" t="s">
        <v>843</v>
      </c>
      <c r="D22" s="695">
        <v>0</v>
      </c>
      <c r="E22" s="695">
        <v>0</v>
      </c>
      <c r="F22" s="695">
        <v>0</v>
      </c>
      <c r="G22" s="695">
        <v>0</v>
      </c>
      <c r="H22" s="695">
        <v>0</v>
      </c>
      <c r="I22" s="695">
        <v>0</v>
      </c>
      <c r="J22" s="695">
        <v>0</v>
      </c>
      <c r="K22" s="695">
        <v>0</v>
      </c>
    </row>
    <row r="23" spans="2:11">
      <c r="B23" s="311" t="s">
        <v>469</v>
      </c>
      <c r="C23" s="312" t="s">
        <v>126</v>
      </c>
      <c r="D23" s="695">
        <v>5390</v>
      </c>
      <c r="E23" s="695">
        <v>0</v>
      </c>
      <c r="F23" s="696"/>
      <c r="G23" s="696"/>
      <c r="H23" s="695">
        <v>29910767</v>
      </c>
      <c r="I23" s="695">
        <v>4472553</v>
      </c>
      <c r="J23" s="697"/>
      <c r="K23" s="696"/>
    </row>
    <row r="25" spans="2:11">
      <c r="H25" s="347"/>
    </row>
  </sheetData>
  <customSheetViews>
    <customSheetView guid="{5DDDA852-2807-4645-BC75-EBD4EF3323A7}">
      <selection activeCell="O20" sqref="O20"/>
      <pageMargins left="0.7" right="0.7" top="0.75" bottom="0.75" header="0.3" footer="0.3"/>
      <pageSetup paperSize="9" orientation="portrait" r:id="rId1"/>
    </customSheetView>
    <customSheetView guid="{DB462ED3-28DC-47D7-98F7-CED01F66E2C7}" topLeftCell="A19">
      <selection activeCell="H47" sqref="H47"/>
      <pageMargins left="0.7" right="0.7" top="0.75" bottom="0.75" header="0.3" footer="0.3"/>
      <pageSetup paperSize="9" orientation="portrait" r:id="rId2"/>
    </customSheetView>
    <customSheetView guid="{BE68C6EB-1B64-4B3E-8DDC-CA26F318E610}">
      <selection activeCell="D21" sqref="D21"/>
      <pageMargins left="0.7" right="0.7" top="0.75" bottom="0.75" header="0.3" footer="0.3"/>
      <pageSetup paperSize="9" orientation="portrait" r:id="rId3"/>
    </customSheetView>
    <customSheetView guid="{5AF40965-2356-4A48-B6FA-CB814CA4D7B2}" scale="85" topLeftCell="F1">
      <selection activeCell="M18" sqref="M18:M19"/>
      <pageMargins left="0.7" right="0.7" top="0.75" bottom="0.75" header="0.3" footer="0.3"/>
      <pageSetup paperSize="9" orientation="portrait" r:id="rId4"/>
    </customSheetView>
    <customSheetView guid="{3FCB7B24-049F-4685-83CB-5231093E0117}" topLeftCell="A21">
      <selection activeCell="Q18" sqref="Q18"/>
      <pageMargins left="0.7" right="0.7" top="0.75" bottom="0.75" header="0.3" footer="0.3"/>
      <pageSetup paperSize="9" orientation="portrait" r:id="rId5"/>
    </customSheetView>
    <customSheetView guid="{F277ACEF-9FF8-431F-8537-DE60B790AA4F}">
      <selection activeCell="J25" sqref="J25"/>
      <pageMargins left="0.7" right="0.7" top="0.75" bottom="0.75" header="0.3" footer="0.3"/>
    </customSheetView>
    <customSheetView guid="{08462586-B7E0-434D-B6F4-B2B21EAA5D46}" topLeftCell="E1">
      <selection activeCell="K8" sqref="K8:K9"/>
      <pageMargins left="0.7" right="0.7" top="0.75" bottom="0.75" header="0.3" footer="0.3"/>
      <pageSetup paperSize="9" orientation="portrait" r:id="rId6"/>
    </customSheetView>
    <customSheetView guid="{59094C18-3CB5-482F-AA6A-9C313A318EBB}">
      <selection activeCell="M19" sqref="M19"/>
      <pageMargins left="0.7" right="0.7" top="0.75" bottom="0.75" header="0.3" footer="0.3"/>
      <pageSetup paperSize="9" orientation="portrait" r:id="rId7"/>
    </customSheetView>
    <customSheetView guid="{FD092655-EBEC-4730-9895-1567D9B70D5F}">
      <selection activeCell="O7" sqref="O7"/>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8"/>
    </customSheetView>
    <customSheetView guid="{70E7FFDC-983F-46F7-B68F-0BE0A8C942E0}" topLeftCell="A19">
      <selection activeCell="J34" sqref="J34"/>
      <pageMargins left="0.7" right="0.7" top="0.75" bottom="0.75" header="0.3" footer="0.3"/>
    </customSheetView>
    <customSheetView guid="{F536E858-E5B2-4B36-88FC-BE776803F921}">
      <selection activeCell="O7" sqref="O7"/>
      <pageMargins left="0.7" right="0.7" top="0.75" bottom="0.75" header="0.3" footer="0.3"/>
    </customSheetView>
    <customSheetView guid="{0780CBEB-AF66-401E-9AFD-5F77700585BC}" topLeftCell="A7">
      <selection activeCell="L37" sqref="L37"/>
      <pageMargins left="0.7" right="0.7" top="0.75" bottom="0.75" header="0.3" footer="0.3"/>
    </customSheetView>
    <customSheetView guid="{F0048D33-26BA-4893-8BCC-88CEF82FEBB6}">
      <selection activeCell="I6" sqref="I6"/>
      <pageMargins left="0.7" right="0.7" top="0.75" bottom="0.75" header="0.3" footer="0.3"/>
    </customSheetView>
    <customSheetView guid="{8A1326BD-F0AB-414F-9F91-C2BB94CC9C17}">
      <selection activeCell="E35" sqref="E35"/>
      <pageMargins left="0.7" right="0.7" top="0.75" bottom="0.75" header="0.3" footer="0.3"/>
    </customSheetView>
    <customSheetView guid="{FB7DEBE1-1047-4BE4-82FD-4BCA0CA8DD58}">
      <selection activeCell="C4" sqref="C4"/>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A7B3A108-9CF6-4687-9321-110D304B17B9}">
      <selection activeCell="O7" sqref="O7"/>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9"/>
    </customSheetView>
    <customSheetView guid="{7CCD1884-1631-4809-8751-AE0939C32419}">
      <selection activeCell="O20" sqref="O20"/>
      <pageMargins left="0.7" right="0.7" top="0.75" bottom="0.75" header="0.3" footer="0.3"/>
    </customSheetView>
    <customSheetView guid="{3AD1D9CC-D162-4119-AFCC-0AF9105FB248}">
      <selection activeCell="C42" sqref="C42"/>
      <pageMargins left="0.7" right="0.7" top="0.75" bottom="0.75" header="0.3" footer="0.3"/>
    </customSheetView>
    <customSheetView guid="{931AA63B-6827-4BF4-8E25-ED232A88A09C}">
      <selection activeCell="O7" sqref="O7"/>
      <pageMargins left="0.7" right="0.7" top="0.75" bottom="0.75" header="0.3" footer="0.3"/>
    </customSheetView>
    <customSheetView guid="{CA1DE4BE-C006-4405-B064-304EE6CCACF1}" topLeftCell="E1">
      <selection activeCell="K8" sqref="K8:K9"/>
      <pageMargins left="0.7" right="0.7" top="0.75" bottom="0.75" header="0.3" footer="0.3"/>
      <pageSetup paperSize="9" orientation="portrait" r:id="rId10"/>
    </customSheetView>
    <customSheetView guid="{D3393B8E-C3CB-4E3A-976E-E4CD065299F0}">
      <selection activeCell="T15" sqref="T15"/>
      <pageMargins left="0.7" right="0.7" top="0.75" bottom="0.75" header="0.3" footer="0.3"/>
    </customSheetView>
    <customSheetView guid="{21329C76-F86B-400D-B8F5-F75B383E5B14}" topLeftCell="E1">
      <selection activeCell="K8" sqref="K8:K9"/>
      <pageMargins left="0.7" right="0.7" top="0.75" bottom="0.75" header="0.3" footer="0.3"/>
      <pageSetup paperSize="9" orientation="portrait" r:id="rId11"/>
    </customSheetView>
    <customSheetView guid="{CFC92B1C-D4F2-414F-8F12-92F529035B08}">
      <selection activeCell="C4" sqref="C4:D8"/>
      <pageMargins left="0.7" right="0.7" top="0.75" bottom="0.75" header="0.3" footer="0.3"/>
      <pageSetup paperSize="9" orientation="portrait" r:id="rId12"/>
    </customSheetView>
    <customSheetView guid="{697182B0-1BEF-4A85-93A0-596802852AF2}" scale="85" topLeftCell="F1">
      <selection activeCell="M18" sqref="M18:M19"/>
      <pageMargins left="0.7" right="0.7" top="0.75" bottom="0.75" header="0.3" footer="0.3"/>
      <pageSetup paperSize="9" orientation="portrait" r:id="rId13"/>
    </customSheetView>
    <customSheetView guid="{D37F8A47-E42F-4741-BE8D-5D961F7BB394}">
      <selection activeCell="D21" sqref="D21"/>
      <pageMargins left="0.7" right="0.7" top="0.75" bottom="0.75" header="0.3" footer="0.3"/>
      <pageSetup paperSize="9" orientation="portrait" r:id="rId14"/>
    </customSheetView>
    <customSheetView guid="{C83D4249-7B44-432A-B7FB-A6ACA6880240}">
      <selection activeCell="D21" sqref="D21"/>
      <pageMargins left="0.7" right="0.7" top="0.75" bottom="0.75" header="0.3" footer="0.3"/>
      <pageSetup paperSize="9" orientation="portrait" r:id="rId15"/>
    </customSheetView>
    <customSheetView guid="{51337751-BEAF-43F3-8CC9-400B99E751E8}" topLeftCell="A27">
      <selection activeCell="F62" sqref="F62"/>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1">
    <mergeCell ref="J12:K12"/>
  </mergeCells>
  <conditionalFormatting sqref="D15:E23">
    <cfRule type="cellIs" dxfId="11" priority="4" stopIfTrue="1" operator="lessThan">
      <formula>0</formula>
    </cfRule>
  </conditionalFormatting>
  <conditionalFormatting sqref="F16:K22">
    <cfRule type="cellIs" dxfId="10" priority="3" stopIfTrue="1" operator="lessThan">
      <formula>0</formula>
    </cfRule>
  </conditionalFormatting>
  <conditionalFormatting sqref="H15:I15">
    <cfRule type="cellIs" dxfId="9" priority="2" stopIfTrue="1" operator="lessThan">
      <formula>0</formula>
    </cfRule>
  </conditionalFormatting>
  <conditionalFormatting sqref="H23:I23">
    <cfRule type="cellIs" dxfId="8" priority="1" stopIfTrue="1" operator="lessThan">
      <formula>0</formula>
    </cfRule>
  </conditionalFormatting>
  <pageMargins left="0.7" right="0.7" top="0.75" bottom="0.75" header="0.3" footer="0.3"/>
  <pageSetup paperSize="9" orientation="portrait" r:id="rId1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tint="-0.249977111117893"/>
  </sheetPr>
  <dimension ref="A1:G29"/>
  <sheetViews>
    <sheetView showGridLines="0" workbookViewId="0">
      <selection activeCell="D1" sqref="D1"/>
    </sheetView>
  </sheetViews>
  <sheetFormatPr defaultColWidth="9.140625" defaultRowHeight="12"/>
  <cols>
    <col min="1" max="1" width="5.85546875" style="2" customWidth="1"/>
    <col min="2" max="2" width="9.140625" style="2"/>
    <col min="3" max="3" width="45.28515625" style="2" customWidth="1"/>
    <col min="4" max="5" width="14.85546875" style="2" customWidth="1"/>
    <col min="6" max="6" width="15.7109375" style="2" customWidth="1"/>
    <col min="7" max="7" width="16.5703125" style="2" customWidth="1"/>
    <col min="8" max="16384" width="9.140625" style="2"/>
  </cols>
  <sheetData>
    <row r="1" spans="1:7" ht="12.75">
      <c r="A1" s="457" t="str">
        <f>HYPERLINK("#INDEX!A2","към началната страница")</f>
        <v>към началната страница</v>
      </c>
      <c r="B1" s="724"/>
      <c r="C1" s="724"/>
    </row>
    <row r="2" spans="1:7" ht="12.75">
      <c r="A2"/>
    </row>
    <row r="3" spans="1:7" ht="12.75">
      <c r="A3"/>
    </row>
    <row r="4" spans="1:7" ht="12.75">
      <c r="A4"/>
    </row>
    <row r="5" spans="1:7" ht="12.75">
      <c r="A5"/>
    </row>
    <row r="6" spans="1:7" ht="12.75">
      <c r="A6"/>
    </row>
    <row r="7" spans="1:7" ht="12.75">
      <c r="A7"/>
    </row>
    <row r="8" spans="1:7" ht="12.75">
      <c r="A8"/>
    </row>
    <row r="9" spans="1:7">
      <c r="B9" s="360" t="s">
        <v>1617</v>
      </c>
      <c r="C9" s="361"/>
      <c r="D9" s="361"/>
      <c r="E9" s="361"/>
      <c r="F9" s="361"/>
      <c r="G9" s="361"/>
    </row>
    <row r="11" spans="1:7">
      <c r="G11" s="313" t="s">
        <v>131</v>
      </c>
    </row>
    <row r="12" spans="1:7" ht="21.75" customHeight="1">
      <c r="B12" s="218"/>
      <c r="C12" s="219"/>
      <c r="D12" s="885" t="s">
        <v>844</v>
      </c>
      <c r="E12" s="886"/>
      <c r="F12" s="798" t="s">
        <v>845</v>
      </c>
      <c r="G12" s="800"/>
    </row>
    <row r="13" spans="1:7" ht="53.25" customHeight="1">
      <c r="B13" s="218"/>
      <c r="C13" s="219"/>
      <c r="D13" s="887"/>
      <c r="E13" s="888"/>
      <c r="F13" s="885" t="s">
        <v>846</v>
      </c>
      <c r="G13" s="886"/>
    </row>
    <row r="14" spans="1:7" ht="53.25" customHeight="1">
      <c r="B14" s="25"/>
      <c r="C14" s="219"/>
      <c r="D14" s="220"/>
      <c r="E14" s="221" t="s">
        <v>835</v>
      </c>
      <c r="F14" s="209"/>
      <c r="G14" s="221" t="s">
        <v>836</v>
      </c>
    </row>
    <row r="15" spans="1:7">
      <c r="B15" s="25"/>
      <c r="C15" s="219"/>
      <c r="D15" s="222" t="s">
        <v>218</v>
      </c>
      <c r="E15" s="222" t="s">
        <v>220</v>
      </c>
      <c r="F15" s="222" t="s">
        <v>466</v>
      </c>
      <c r="G15" s="222" t="s">
        <v>467</v>
      </c>
    </row>
    <row r="16" spans="1:7" ht="24">
      <c r="B16" s="232" t="s">
        <v>470</v>
      </c>
      <c r="C16" s="234" t="s">
        <v>847</v>
      </c>
      <c r="D16" s="320">
        <v>0</v>
      </c>
      <c r="E16" s="320">
        <v>0</v>
      </c>
      <c r="F16" s="320">
        <v>943957</v>
      </c>
      <c r="G16" s="320">
        <v>943957</v>
      </c>
    </row>
    <row r="17" spans="2:7">
      <c r="B17" s="233" t="s">
        <v>848</v>
      </c>
      <c r="C17" s="235" t="s">
        <v>849</v>
      </c>
      <c r="D17" s="320">
        <v>0</v>
      </c>
      <c r="E17" s="320">
        <v>0</v>
      </c>
      <c r="F17" s="320">
        <v>0</v>
      </c>
      <c r="G17" s="320">
        <v>0</v>
      </c>
    </row>
    <row r="18" spans="2:7">
      <c r="B18" s="233" t="s">
        <v>471</v>
      </c>
      <c r="C18" s="235" t="s">
        <v>53</v>
      </c>
      <c r="D18" s="320">
        <v>0</v>
      </c>
      <c r="E18" s="320">
        <v>0</v>
      </c>
      <c r="F18" s="320">
        <v>0</v>
      </c>
      <c r="G18" s="320">
        <v>0</v>
      </c>
    </row>
    <row r="19" spans="2:7">
      <c r="B19" s="233" t="s">
        <v>472</v>
      </c>
      <c r="C19" s="235" t="s">
        <v>79</v>
      </c>
      <c r="D19" s="320">
        <v>0</v>
      </c>
      <c r="E19" s="320">
        <v>0</v>
      </c>
      <c r="F19" s="320">
        <v>943957</v>
      </c>
      <c r="G19" s="320">
        <v>943957</v>
      </c>
    </row>
    <row r="20" spans="2:7">
      <c r="B20" s="233" t="s">
        <v>850</v>
      </c>
      <c r="C20" s="236" t="s">
        <v>839</v>
      </c>
      <c r="D20" s="320">
        <v>0</v>
      </c>
      <c r="E20" s="320">
        <v>0</v>
      </c>
      <c r="F20" s="320">
        <v>0</v>
      </c>
      <c r="G20" s="320">
        <v>0</v>
      </c>
    </row>
    <row r="21" spans="2:7">
      <c r="B21" s="233" t="s">
        <v>851</v>
      </c>
      <c r="C21" s="236" t="s">
        <v>840</v>
      </c>
      <c r="D21" s="320">
        <v>0</v>
      </c>
      <c r="E21" s="320">
        <v>0</v>
      </c>
      <c r="F21" s="320">
        <v>0</v>
      </c>
      <c r="G21" s="320">
        <v>0</v>
      </c>
    </row>
    <row r="22" spans="2:7" ht="10.5" customHeight="1">
      <c r="B22" s="233" t="s">
        <v>852</v>
      </c>
      <c r="C22" s="236" t="s">
        <v>841</v>
      </c>
      <c r="D22" s="320">
        <v>0</v>
      </c>
      <c r="E22" s="320">
        <v>0</v>
      </c>
      <c r="F22" s="320">
        <v>943957</v>
      </c>
      <c r="G22" s="320">
        <v>943957</v>
      </c>
    </row>
    <row r="23" spans="2:7" ht="9.75" customHeight="1">
      <c r="B23" s="233" t="s">
        <v>853</v>
      </c>
      <c r="C23" s="236" t="s">
        <v>842</v>
      </c>
      <c r="D23" s="320">
        <v>0</v>
      </c>
      <c r="E23" s="320">
        <v>0</v>
      </c>
      <c r="F23" s="320">
        <v>0</v>
      </c>
      <c r="G23" s="320">
        <v>0</v>
      </c>
    </row>
    <row r="24" spans="2:7">
      <c r="B24" s="233" t="s">
        <v>854</v>
      </c>
      <c r="C24" s="236" t="s">
        <v>843</v>
      </c>
      <c r="D24" s="320">
        <v>0</v>
      </c>
      <c r="E24" s="320">
        <v>0</v>
      </c>
      <c r="F24" s="320">
        <v>0</v>
      </c>
      <c r="G24" s="320">
        <v>0</v>
      </c>
    </row>
    <row r="25" spans="2:7" ht="11.25" customHeight="1">
      <c r="B25" s="233" t="s">
        <v>855</v>
      </c>
      <c r="C25" s="235" t="s">
        <v>856</v>
      </c>
      <c r="D25" s="320">
        <v>0</v>
      </c>
      <c r="E25" s="320">
        <v>0</v>
      </c>
      <c r="F25" s="320">
        <v>0</v>
      </c>
      <c r="G25" s="320">
        <v>0</v>
      </c>
    </row>
    <row r="26" spans="2:7">
      <c r="B26" s="233" t="s">
        <v>473</v>
      </c>
      <c r="C26" s="235" t="s">
        <v>857</v>
      </c>
      <c r="D26" s="320">
        <v>0</v>
      </c>
      <c r="E26" s="320">
        <v>0</v>
      </c>
      <c r="F26" s="320">
        <v>0</v>
      </c>
      <c r="G26" s="320">
        <v>0</v>
      </c>
    </row>
    <row r="27" spans="2:7" ht="24">
      <c r="B27" s="232" t="s">
        <v>474</v>
      </c>
      <c r="C27" s="234" t="s">
        <v>858</v>
      </c>
      <c r="D27" s="320">
        <v>0</v>
      </c>
      <c r="E27" s="320">
        <v>0</v>
      </c>
      <c r="F27" s="320">
        <v>0</v>
      </c>
      <c r="G27" s="320">
        <v>0</v>
      </c>
    </row>
    <row r="28" spans="2:7" ht="24">
      <c r="B28" s="18">
        <v>241</v>
      </c>
      <c r="C28" s="234" t="s">
        <v>859</v>
      </c>
      <c r="D28" s="635"/>
      <c r="E28" s="635"/>
      <c r="F28" s="320">
        <v>0</v>
      </c>
      <c r="G28" s="320">
        <v>0</v>
      </c>
    </row>
    <row r="29" spans="2:7" ht="36">
      <c r="B29" s="18">
        <v>250</v>
      </c>
      <c r="C29" s="161" t="s">
        <v>860</v>
      </c>
      <c r="D29" s="320">
        <v>434178</v>
      </c>
      <c r="E29" s="320">
        <v>425059</v>
      </c>
      <c r="F29" s="635"/>
      <c r="G29" s="635"/>
    </row>
  </sheetData>
  <customSheetViews>
    <customSheetView guid="{5DDDA852-2807-4645-BC75-EBD4EF3323A7}">
      <selection activeCell="J23" sqref="J23"/>
      <pageMargins left="0.7" right="0.7" top="0.75" bottom="0.75" header="0.3" footer="0.3"/>
    </customSheetView>
    <customSheetView guid="{DB462ED3-28DC-47D7-98F7-CED01F66E2C7}" topLeftCell="A25">
      <selection activeCell="A55" sqref="A55:XFD55"/>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C15">
      <selection activeCell="I18" sqref="I18:I19"/>
      <pageMargins left="0.7" right="0.7" top="0.75" bottom="0.75" header="0.3" footer="0.3"/>
      <pageSetup paperSize="9" orientation="portrait" r:id="rId3"/>
    </customSheetView>
    <customSheetView guid="{3FCB7B24-049F-4685-83CB-5231093E0117}">
      <selection activeCell="D4" sqref="D4"/>
      <pageMargins left="0.7" right="0.7" top="0.75" bottom="0.75" header="0.3" footer="0.3"/>
      <pageSetup paperSize="9" orientation="portrait" r:id="rId4"/>
    </customSheetView>
    <customSheetView guid="{F277ACEF-9FF8-431F-8537-DE60B790AA4F}">
      <selection activeCell="D4" sqref="D4"/>
      <pageMargins left="0.7" right="0.7" top="0.75" bottom="0.75" header="0.3" footer="0.3"/>
      <pageSetup paperSize="9" orientation="portrait" r:id="rId5"/>
    </customSheetView>
    <customSheetView guid="{08462586-B7E0-434D-B6F4-B2B21EAA5D46}" topLeftCell="A31">
      <selection activeCell="G53" sqref="G53"/>
      <pageMargins left="0.7" right="0.7" top="0.75" bottom="0.75" header="0.3" footer="0.3"/>
      <pageSetup paperSize="9" orientation="portrait" r:id="rId6"/>
    </customSheetView>
    <customSheetView guid="{59094C18-3CB5-482F-AA6A-9C313A318EBB}">
      <selection activeCell="H45" sqref="H45"/>
      <pageMargins left="0.7" right="0.7" top="0.75" bottom="0.75" header="0.3" footer="0.3"/>
      <pageSetup paperSize="9" orientation="portrait" r:id="rId7"/>
    </customSheetView>
    <customSheetView guid="{FD092655-EBEC-4730-9895-1567D9B70D5F}" topLeftCell="A33">
      <selection activeCell="H35" sqref="H35"/>
      <pageMargins left="0.7" right="0.7" top="0.75" bottom="0.75" header="0.3" footer="0.3"/>
    </customSheetView>
    <customSheetView guid="{7CA1DEE6-746E-4947-9BED-24AAED6E8B57}" topLeftCell="A33">
      <selection activeCell="H35" sqref="H35"/>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8"/>
    </customSheetView>
    <customSheetView guid="{7CCD1884-1631-4809-8751-AE0939C32419}">
      <selection activeCell="J23" sqref="J23"/>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9"/>
    </customSheetView>
    <customSheetView guid="{931AA63B-6827-4BF4-8E25-ED232A88A09C}" topLeftCell="A29">
      <selection activeCell="F31" sqref="F31:G31"/>
      <pageMargins left="0.7" right="0.7" top="0.75" bottom="0.75" header="0.3" footer="0.3"/>
    </customSheetView>
    <customSheetView guid="{CA1DE4BE-C006-4405-B064-304EE6CCACF1}" topLeftCell="A31">
      <selection activeCell="G53" sqref="G53"/>
      <pageMargins left="0.7" right="0.7" top="0.75" bottom="0.75" header="0.3" footer="0.3"/>
      <pageSetup paperSize="9" orientation="portrait" r:id="rId10"/>
    </customSheetView>
    <customSheetView guid="{D3393B8E-C3CB-4E3A-976E-E4CD065299F0}">
      <selection activeCell="D4" sqref="D4"/>
      <pageMargins left="0.7" right="0.7" top="0.75" bottom="0.75" header="0.3" footer="0.3"/>
      <pageSetup paperSize="9" orientation="portrait" r:id="rId11"/>
    </customSheetView>
    <customSheetView guid="{21329C76-F86B-400D-B8F5-F75B383E5B14}" topLeftCell="A31">
      <selection activeCell="G53" sqref="G53"/>
      <pageMargins left="0.7" right="0.7" top="0.75" bottom="0.75" header="0.3" footer="0.3"/>
      <pageSetup paperSize="9" orientation="portrait" r:id="rId12"/>
    </customSheetView>
    <customSheetView guid="{CFC92B1C-D4F2-414F-8F12-92F529035B08}" topLeftCell="A3">
      <selection activeCell="F11" sqref="F11"/>
      <pageMargins left="0.7" right="0.7" top="0.75" bottom="0.75" header="0.3" footer="0.3"/>
      <pageSetup paperSize="9" orientation="portrait" r:id="rId13"/>
    </customSheetView>
    <customSheetView guid="{697182B0-1BEF-4A85-93A0-596802852AF2}" topLeftCell="C15">
      <selection activeCell="I18" sqref="I18:I19"/>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G53" sqref="G53"/>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mergeCells count="3">
    <mergeCell ref="F13:G13"/>
    <mergeCell ref="F12:G12"/>
    <mergeCell ref="D12:E1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tint="-0.249977111117893"/>
  </sheetPr>
  <dimension ref="A1:E14"/>
  <sheetViews>
    <sheetView showGridLines="0" zoomScaleNormal="100" workbookViewId="0">
      <selection activeCell="D1" sqref="D1"/>
    </sheetView>
  </sheetViews>
  <sheetFormatPr defaultColWidth="9.140625" defaultRowHeight="12"/>
  <cols>
    <col min="1" max="1" width="5.85546875" style="2" customWidth="1"/>
    <col min="2" max="2" width="4.42578125" style="2" customWidth="1"/>
    <col min="3" max="3" width="25.42578125" style="2" customWidth="1"/>
    <col min="4" max="4" width="16.5703125" style="2" customWidth="1"/>
    <col min="5" max="5" width="21.42578125" style="2" customWidth="1"/>
    <col min="6" max="16384" width="9.140625" style="2"/>
  </cols>
  <sheetData>
    <row r="1" spans="1:5" ht="12.75">
      <c r="A1" s="457" t="str">
        <f>HYPERLINK("#INDEX!A2","към началната страница")</f>
        <v>към началната страница</v>
      </c>
      <c r="B1" s="724"/>
      <c r="C1" s="724"/>
    </row>
    <row r="2" spans="1:5" ht="12.75">
      <c r="A2"/>
    </row>
    <row r="3" spans="1:5" ht="12.75">
      <c r="A3"/>
    </row>
    <row r="4" spans="1:5" ht="12.75">
      <c r="A4"/>
    </row>
    <row r="5" spans="1:5" ht="12.75">
      <c r="A5"/>
    </row>
    <row r="6" spans="1:5" ht="12.75">
      <c r="A6"/>
    </row>
    <row r="7" spans="1:5" ht="12.75">
      <c r="A7"/>
    </row>
    <row r="8" spans="1:5" ht="12.75">
      <c r="A8"/>
    </row>
    <row r="9" spans="1:5" s="11" customFormat="1">
      <c r="B9" s="360" t="s">
        <v>1618</v>
      </c>
      <c r="C9" s="360"/>
      <c r="D9" s="360"/>
      <c r="E9" s="360"/>
    </row>
    <row r="11" spans="1:5">
      <c r="B11" s="25"/>
      <c r="C11" s="229"/>
      <c r="D11" s="28"/>
      <c r="E11" s="313" t="s">
        <v>131</v>
      </c>
    </row>
    <row r="12" spans="1:5" ht="96">
      <c r="B12" s="25"/>
      <c r="C12" s="230"/>
      <c r="D12" s="221" t="s">
        <v>861</v>
      </c>
      <c r="E12" s="231" t="s">
        <v>863</v>
      </c>
    </row>
    <row r="13" spans="1:5">
      <c r="B13" s="25"/>
      <c r="C13" s="230"/>
      <c r="D13" s="222" t="s">
        <v>218</v>
      </c>
      <c r="E13" s="222" t="s">
        <v>220</v>
      </c>
    </row>
    <row r="14" spans="1:5" ht="24">
      <c r="B14" s="232" t="s">
        <v>218</v>
      </c>
      <c r="C14" s="161" t="s">
        <v>862</v>
      </c>
      <c r="D14" s="321">
        <v>416781</v>
      </c>
      <c r="E14" s="321">
        <v>434178</v>
      </c>
    </row>
  </sheetData>
  <customSheetViews>
    <customSheetView guid="{5DDDA852-2807-4645-BC75-EBD4EF3323A7}">
      <selection activeCell="A13" sqref="A1:A1048576"/>
      <pageMargins left="0.7" right="0.7" top="0.75" bottom="0.75" header="0.3" footer="0.3"/>
    </customSheetView>
    <customSheetView guid="{DB462ED3-28DC-47D7-98F7-CED01F66E2C7}" topLeftCell="A13">
      <selection activeCell="A26" sqref="A26:XFD26"/>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15">
      <selection activeCell="C41" sqref="C41"/>
      <pageMargins left="0.7" right="0.7" top="0.75" bottom="0.75" header="0.3" footer="0.3"/>
      <pageSetup paperSize="9" orientation="portrait" r:id="rId3"/>
    </customSheetView>
    <customSheetView guid="{3FCB7B24-049F-4685-83CB-5231093E0117}" topLeftCell="A6">
      <selection activeCell="E36" sqref="E36"/>
      <pageMargins left="0.7" right="0.7" top="0.75" bottom="0.75" header="0.3" footer="0.3"/>
      <pageSetup paperSize="9" orientation="portrait" r:id="rId4"/>
    </customSheetView>
    <customSheetView guid="{F277ACEF-9FF8-431F-8537-DE60B790AA4F}" topLeftCell="A6">
      <selection activeCell="E36" sqref="E36"/>
      <pageMargins left="0.7" right="0.7" top="0.75" bottom="0.75" header="0.3" footer="0.3"/>
      <pageSetup paperSize="9" orientation="portrait" r:id="rId5"/>
    </customSheetView>
    <customSheetView guid="{08462586-B7E0-434D-B6F4-B2B21EAA5D46}">
      <selection activeCell="A13" sqref="A1:A1048576"/>
      <pageMargins left="0.7" right="0.7" top="0.75" bottom="0.75" header="0.3" footer="0.3"/>
      <pageSetup paperSize="9" orientation="portrait" r:id="rId6"/>
    </customSheetView>
    <customSheetView guid="{59094C18-3CB5-482F-AA6A-9C313A318EBB}" topLeftCell="A15">
      <selection activeCell="L32" sqref="L32"/>
      <pageMargins left="0.7" right="0.7" top="0.75" bottom="0.75" header="0.3" footer="0.3"/>
      <pageSetup paperSize="9" orientation="portrait" r:id="rId7"/>
    </customSheetView>
    <customSheetView guid="{FD092655-EBEC-4730-9895-1567D9B70D5F}">
      <selection activeCell="F26" sqref="F26"/>
      <pageMargins left="0.7" right="0.7" top="0.75" bottom="0.75" header="0.3" footer="0.3"/>
    </customSheetView>
    <customSheetView guid="{7CA1DEE6-746E-4947-9BED-24AAED6E8B57}">
      <selection activeCell="F26" sqref="F26"/>
      <pageMargins left="0.7" right="0.7" top="0.75" bottom="0.75" header="0.3" footer="0.3"/>
    </customSheetView>
    <customSheetView guid="{D2C72E70-F766-4D56-9E10-3C91A63BB7F3}">
      <selection activeCell="B20" sqref="B20"/>
      <pageMargins left="0.7" right="0.7" top="0.75" bottom="0.75" header="0.3" footer="0.3"/>
      <pageSetup paperSize="9" orientation="portrait" r:id="rId8"/>
    </customSheetView>
    <customSheetView guid="{7CCD1884-1631-4809-8751-AE0939C32419}">
      <selection activeCell="A13" sqref="A1:A1048576"/>
      <pageMargins left="0.7" right="0.7" top="0.75" bottom="0.75" header="0.3" footer="0.3"/>
    </customSheetView>
    <customSheetView guid="{3AD1D9CC-D162-4119-AFCC-0AF9105FB248}">
      <selection activeCell="N7" sqref="N7"/>
      <pageMargins left="0.7" right="0.7" top="0.75" bottom="0.75" header="0.3" footer="0.3"/>
      <pageSetup paperSize="9" orientation="portrait" r:id="rId9"/>
    </customSheetView>
    <customSheetView guid="{931AA63B-6827-4BF4-8E25-ED232A88A09C}">
      <selection activeCell="E27" sqref="E27"/>
      <pageMargins left="0.7" right="0.7" top="0.75" bottom="0.75" header="0.3" footer="0.3"/>
    </customSheetView>
    <customSheetView guid="{CA1DE4BE-C006-4405-B064-304EE6CCACF1}">
      <selection activeCell="A13" sqref="A1:A1048576"/>
      <pageMargins left="0.7" right="0.7" top="0.75" bottom="0.75" header="0.3" footer="0.3"/>
      <pageSetup paperSize="9" orientation="portrait" r:id="rId10"/>
    </customSheetView>
    <customSheetView guid="{D3393B8E-C3CB-4E3A-976E-E4CD065299F0}" topLeftCell="A6">
      <selection activeCell="E36" sqref="E36"/>
      <pageMargins left="0.7" right="0.7" top="0.75" bottom="0.75" header="0.3" footer="0.3"/>
      <pageSetup paperSize="9" orientation="portrait" r:id="rId11"/>
    </customSheetView>
    <customSheetView guid="{21329C76-F86B-400D-B8F5-F75B383E5B14}">
      <selection activeCell="A13" sqref="A1:A1048576"/>
      <pageMargins left="0.7" right="0.7" top="0.75" bottom="0.75" header="0.3" footer="0.3"/>
      <pageSetup paperSize="9" orientation="portrait" r:id="rId12"/>
    </customSheetView>
    <customSheetView guid="{CFC92B1C-D4F2-414F-8F12-92F529035B08}">
      <selection activeCell="C4" sqref="C4:D8"/>
      <pageMargins left="0.7" right="0.7" top="0.75" bottom="0.75" header="0.3" footer="0.3"/>
      <pageSetup paperSize="9" orientation="portrait" r:id="rId13"/>
    </customSheetView>
    <customSheetView guid="{697182B0-1BEF-4A85-93A0-596802852AF2}" topLeftCell="A15">
      <selection activeCell="C41" sqref="C41"/>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13" sqref="A1:A1048576"/>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14:E14">
    <cfRule type="cellIs" dxfId="7" priority="1" stopIfTrue="1" operator="lessThan">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tint="-0.249977111117893"/>
  </sheetPr>
  <dimension ref="A1:I38"/>
  <sheetViews>
    <sheetView showGridLines="0" workbookViewId="0">
      <selection activeCell="D1" sqref="D1"/>
    </sheetView>
  </sheetViews>
  <sheetFormatPr defaultColWidth="9.140625" defaultRowHeight="12"/>
  <cols>
    <col min="1" max="1" width="5.85546875" style="2" customWidth="1"/>
    <col min="2" max="2" width="7.140625" style="2" customWidth="1"/>
    <col min="3" max="3" width="13.42578125" style="2" customWidth="1"/>
    <col min="4" max="4" width="33.140625" style="2" customWidth="1"/>
    <col min="5" max="5" width="12.5703125" style="2" customWidth="1"/>
    <col min="6" max="8" width="10.85546875" style="2" customWidth="1"/>
    <col min="9" max="16384" width="9.140625" style="2"/>
  </cols>
  <sheetData>
    <row r="1" spans="1:9" ht="12.75">
      <c r="A1" s="457" t="str">
        <f>HYPERLINK("#INDEX!A2","към началната страница")</f>
        <v>към началната страница</v>
      </c>
      <c r="B1" s="724"/>
      <c r="C1" s="724"/>
    </row>
    <row r="2" spans="1:9" ht="12.75">
      <c r="A2"/>
    </row>
    <row r="3" spans="1:9" ht="12.75">
      <c r="A3"/>
    </row>
    <row r="4" spans="1:9" ht="12.75">
      <c r="A4"/>
    </row>
    <row r="5" spans="1:9" ht="12.75">
      <c r="A5"/>
    </row>
    <row r="6" spans="1:9" ht="12.75">
      <c r="A6"/>
    </row>
    <row r="7" spans="1:9" ht="12.75">
      <c r="A7"/>
    </row>
    <row r="8" spans="1:9" ht="12.75">
      <c r="A8"/>
    </row>
    <row r="9" spans="1:9">
      <c r="B9" s="360" t="s">
        <v>1019</v>
      </c>
      <c r="C9" s="360"/>
      <c r="D9" s="360"/>
      <c r="E9" s="360"/>
      <c r="F9" s="360"/>
      <c r="G9" s="360"/>
      <c r="H9" s="360"/>
    </row>
    <row r="11" spans="1:9" ht="12.75" customHeight="1">
      <c r="H11" s="59" t="s">
        <v>998</v>
      </c>
    </row>
    <row r="12" spans="1:9" ht="60">
      <c r="C12" s="12"/>
      <c r="D12" s="12"/>
      <c r="E12" s="221" t="s">
        <v>746</v>
      </c>
      <c r="F12" s="221" t="s">
        <v>747</v>
      </c>
      <c r="G12" s="221" t="s">
        <v>748</v>
      </c>
      <c r="H12" s="221" t="s">
        <v>749</v>
      </c>
    </row>
    <row r="13" spans="1:9">
      <c r="B13" s="26"/>
      <c r="C13" s="12"/>
      <c r="D13" s="12"/>
      <c r="E13" s="193" t="s">
        <v>0</v>
      </c>
      <c r="F13" s="193" t="s">
        <v>1</v>
      </c>
      <c r="G13" s="193" t="s">
        <v>2</v>
      </c>
      <c r="H13" s="193" t="s">
        <v>3</v>
      </c>
    </row>
    <row r="14" spans="1:9">
      <c r="B14" s="42">
        <v>1</v>
      </c>
      <c r="C14" s="770"/>
      <c r="D14" s="3" t="s">
        <v>750</v>
      </c>
      <c r="E14" s="140">
        <v>7</v>
      </c>
      <c r="F14" s="140">
        <v>9</v>
      </c>
      <c r="G14" s="140">
        <v>56</v>
      </c>
      <c r="H14" s="140">
        <v>19</v>
      </c>
    </row>
    <row r="15" spans="1:9">
      <c r="B15" s="42">
        <v>2</v>
      </c>
      <c r="C15" s="771"/>
      <c r="D15" s="3" t="s">
        <v>751</v>
      </c>
      <c r="E15" s="140">
        <v>330</v>
      </c>
      <c r="F15" s="140">
        <v>3779</v>
      </c>
      <c r="G15" s="140">
        <v>6512</v>
      </c>
      <c r="H15" s="140">
        <v>473</v>
      </c>
      <c r="I15" s="43"/>
    </row>
    <row r="16" spans="1:9">
      <c r="B16" s="42">
        <v>3</v>
      </c>
      <c r="C16" s="771"/>
      <c r="D16" s="61" t="s">
        <v>752</v>
      </c>
      <c r="E16" s="140">
        <v>330</v>
      </c>
      <c r="F16" s="140">
        <v>3779</v>
      </c>
      <c r="G16" s="140">
        <v>6512</v>
      </c>
      <c r="H16" s="140">
        <v>473</v>
      </c>
      <c r="I16" s="43"/>
    </row>
    <row r="17" spans="2:9">
      <c r="B17" s="42">
        <v>4</v>
      </c>
      <c r="C17" s="771"/>
      <c r="D17" s="61" t="s">
        <v>753</v>
      </c>
      <c r="E17" s="140"/>
      <c r="F17" s="140"/>
      <c r="G17" s="140"/>
      <c r="H17" s="140"/>
      <c r="I17" s="43"/>
    </row>
    <row r="18" spans="2:9" ht="24">
      <c r="B18" s="42" t="s">
        <v>754</v>
      </c>
      <c r="C18" s="314" t="s">
        <v>768</v>
      </c>
      <c r="D18" s="60" t="s">
        <v>755</v>
      </c>
      <c r="E18" s="140">
        <v>0</v>
      </c>
      <c r="F18" s="140">
        <v>0</v>
      </c>
      <c r="G18" s="140">
        <v>0</v>
      </c>
      <c r="H18" s="140">
        <v>0</v>
      </c>
      <c r="I18" s="43"/>
    </row>
    <row r="19" spans="2:9" ht="24">
      <c r="B19" s="42">
        <v>5</v>
      </c>
      <c r="C19" s="771"/>
      <c r="D19" s="60" t="s">
        <v>756</v>
      </c>
      <c r="E19" s="140">
        <v>0</v>
      </c>
      <c r="F19" s="140">
        <v>0</v>
      </c>
      <c r="G19" s="140">
        <v>0</v>
      </c>
      <c r="H19" s="140">
        <v>0</v>
      </c>
      <c r="I19" s="43"/>
    </row>
    <row r="20" spans="2:9">
      <c r="B20" s="42" t="s">
        <v>757</v>
      </c>
      <c r="C20" s="771"/>
      <c r="D20" s="61" t="s">
        <v>758</v>
      </c>
      <c r="E20" s="140">
        <v>0</v>
      </c>
      <c r="F20" s="140">
        <v>0</v>
      </c>
      <c r="G20" s="140">
        <v>0</v>
      </c>
      <c r="H20" s="140">
        <v>0</v>
      </c>
      <c r="I20" s="43"/>
    </row>
    <row r="21" spans="2:9">
      <c r="B21" s="42">
        <v>6</v>
      </c>
      <c r="C21" s="771"/>
      <c r="D21" s="61" t="s">
        <v>753</v>
      </c>
      <c r="E21" s="140"/>
      <c r="F21" s="140"/>
      <c r="G21" s="140"/>
      <c r="H21" s="140"/>
      <c r="I21" s="43"/>
    </row>
    <row r="22" spans="2:9">
      <c r="B22" s="42">
        <v>7</v>
      </c>
      <c r="C22" s="771"/>
      <c r="D22" s="61" t="s">
        <v>759</v>
      </c>
      <c r="E22" s="140">
        <v>0</v>
      </c>
      <c r="F22" s="140">
        <v>0</v>
      </c>
      <c r="G22" s="140">
        <v>0</v>
      </c>
      <c r="H22" s="140">
        <v>0</v>
      </c>
      <c r="I22" s="43"/>
    </row>
    <row r="23" spans="2:9">
      <c r="B23" s="42">
        <v>8</v>
      </c>
      <c r="C23" s="318"/>
      <c r="D23" s="61" t="s">
        <v>753</v>
      </c>
      <c r="E23" s="140"/>
      <c r="F23" s="140"/>
      <c r="G23" s="140"/>
      <c r="H23" s="140"/>
      <c r="I23" s="43"/>
    </row>
    <row r="24" spans="2:9">
      <c r="B24" s="319">
        <v>9</v>
      </c>
      <c r="C24" s="772"/>
      <c r="D24" s="322" t="s">
        <v>750</v>
      </c>
      <c r="E24" s="140">
        <v>7</v>
      </c>
      <c r="F24" s="140">
        <v>9</v>
      </c>
      <c r="G24" s="140">
        <v>56</v>
      </c>
      <c r="H24" s="140">
        <v>12</v>
      </c>
      <c r="I24" s="43"/>
    </row>
    <row r="25" spans="2:9">
      <c r="B25" s="319">
        <v>10</v>
      </c>
      <c r="C25" s="326"/>
      <c r="D25" s="322" t="s">
        <v>760</v>
      </c>
      <c r="E25" s="140">
        <v>0</v>
      </c>
      <c r="F25" s="140">
        <v>3540</v>
      </c>
      <c r="G25" s="140">
        <v>3252</v>
      </c>
      <c r="H25" s="140">
        <v>98</v>
      </c>
      <c r="I25" s="43"/>
    </row>
    <row r="26" spans="2:9">
      <c r="B26" s="319">
        <v>11</v>
      </c>
      <c r="C26" s="326"/>
      <c r="D26" s="323" t="s">
        <v>752</v>
      </c>
      <c r="E26" s="140">
        <v>0</v>
      </c>
      <c r="F26" s="140">
        <v>1770</v>
      </c>
      <c r="G26" s="140">
        <v>1857</v>
      </c>
      <c r="H26" s="140">
        <v>98</v>
      </c>
      <c r="I26" s="43"/>
    </row>
    <row r="27" spans="2:9">
      <c r="B27" s="319">
        <v>12</v>
      </c>
      <c r="C27" s="326"/>
      <c r="D27" s="323" t="s">
        <v>761</v>
      </c>
      <c r="E27" s="140">
        <v>0</v>
      </c>
      <c r="F27" s="140">
        <v>1062</v>
      </c>
      <c r="G27" s="140">
        <v>558</v>
      </c>
      <c r="H27" s="140">
        <v>0</v>
      </c>
      <c r="I27" s="43"/>
    </row>
    <row r="28" spans="2:9" ht="24">
      <c r="B28" s="319" t="s">
        <v>762</v>
      </c>
      <c r="C28" s="314" t="s">
        <v>769</v>
      </c>
      <c r="D28" s="324" t="s">
        <v>755</v>
      </c>
      <c r="E28" s="140">
        <v>0</v>
      </c>
      <c r="F28" s="140">
        <v>1770</v>
      </c>
      <c r="G28" s="140">
        <v>1316</v>
      </c>
      <c r="H28" s="140">
        <v>0</v>
      </c>
      <c r="I28" s="43"/>
    </row>
    <row r="29" spans="2:9">
      <c r="B29" s="319" t="s">
        <v>166</v>
      </c>
      <c r="C29" s="326"/>
      <c r="D29" s="323" t="s">
        <v>761</v>
      </c>
      <c r="E29" s="140">
        <v>0</v>
      </c>
      <c r="F29" s="140">
        <v>1416</v>
      </c>
      <c r="G29" s="140">
        <v>526</v>
      </c>
      <c r="H29" s="140">
        <v>0</v>
      </c>
      <c r="I29" s="43"/>
    </row>
    <row r="30" spans="2:9" ht="24">
      <c r="B30" s="319" t="s">
        <v>763</v>
      </c>
      <c r="C30" s="326"/>
      <c r="D30" s="324" t="s">
        <v>756</v>
      </c>
      <c r="E30" s="140">
        <v>0</v>
      </c>
      <c r="F30" s="140">
        <v>0</v>
      </c>
      <c r="G30" s="140">
        <v>0</v>
      </c>
      <c r="H30" s="140">
        <v>0</v>
      </c>
      <c r="I30" s="43"/>
    </row>
    <row r="31" spans="2:9">
      <c r="B31" s="319" t="s">
        <v>764</v>
      </c>
      <c r="C31" s="326"/>
      <c r="D31" s="323" t="s">
        <v>761</v>
      </c>
      <c r="E31" s="140">
        <v>0</v>
      </c>
      <c r="F31" s="140">
        <v>0</v>
      </c>
      <c r="G31" s="140">
        <v>0</v>
      </c>
      <c r="H31" s="140">
        <v>0</v>
      </c>
      <c r="I31" s="43"/>
    </row>
    <row r="32" spans="2:9">
      <c r="B32" s="319" t="s">
        <v>765</v>
      </c>
      <c r="C32" s="326"/>
      <c r="D32" s="323" t="s">
        <v>758</v>
      </c>
      <c r="E32" s="140">
        <v>0</v>
      </c>
      <c r="F32" s="140">
        <v>0</v>
      </c>
      <c r="G32" s="140">
        <v>79</v>
      </c>
      <c r="H32" s="140">
        <v>0</v>
      </c>
      <c r="I32" s="43"/>
    </row>
    <row r="33" spans="2:9">
      <c r="B33" s="319" t="s">
        <v>766</v>
      </c>
      <c r="C33" s="326"/>
      <c r="D33" s="323" t="s">
        <v>761</v>
      </c>
      <c r="E33" s="140">
        <v>0</v>
      </c>
      <c r="F33" s="140">
        <v>0</v>
      </c>
      <c r="G33" s="140">
        <v>32</v>
      </c>
      <c r="H33" s="140">
        <v>0</v>
      </c>
      <c r="I33" s="43"/>
    </row>
    <row r="34" spans="2:9">
      <c r="B34" s="319">
        <v>15</v>
      </c>
      <c r="C34" s="326"/>
      <c r="D34" s="323" t="s">
        <v>759</v>
      </c>
      <c r="E34" s="140">
        <v>0</v>
      </c>
      <c r="F34" s="140">
        <v>0</v>
      </c>
      <c r="G34" s="140">
        <v>0</v>
      </c>
      <c r="H34" s="140">
        <v>0</v>
      </c>
      <c r="I34" s="43"/>
    </row>
    <row r="35" spans="2:9">
      <c r="B35" s="319">
        <v>16</v>
      </c>
      <c r="C35" s="325"/>
      <c r="D35" s="323" t="s">
        <v>761</v>
      </c>
      <c r="E35" s="140">
        <v>0</v>
      </c>
      <c r="F35" s="140">
        <v>0</v>
      </c>
      <c r="G35" s="140">
        <v>0</v>
      </c>
      <c r="H35" s="140">
        <v>0</v>
      </c>
      <c r="I35" s="43"/>
    </row>
    <row r="36" spans="2:9">
      <c r="B36" s="42">
        <v>17</v>
      </c>
      <c r="C36" s="325" t="s">
        <v>767</v>
      </c>
      <c r="D36" s="61"/>
      <c r="E36" s="140">
        <v>330</v>
      </c>
      <c r="F36" s="140">
        <v>7319</v>
      </c>
      <c r="G36" s="140">
        <v>9764</v>
      </c>
      <c r="H36" s="140">
        <v>571</v>
      </c>
      <c r="I36" s="43"/>
    </row>
    <row r="37" spans="2:9">
      <c r="C37" s="2" t="s">
        <v>1584</v>
      </c>
    </row>
    <row r="38" spans="2:9">
      <c r="E38" s="315"/>
      <c r="F38" s="315"/>
      <c r="G38" s="315"/>
      <c r="H38" s="315"/>
    </row>
  </sheetData>
  <customSheetViews>
    <customSheetView guid="{5DDDA852-2807-4645-BC75-EBD4EF3323A7}">
      <selection activeCell="A71" sqref="A71:B73"/>
      <pageMargins left="0.7" right="0.7" top="0.75" bottom="0.75" header="0.3" footer="0.3"/>
    </customSheetView>
    <customSheetView guid="{DB462ED3-28DC-47D7-98F7-CED01F66E2C7}" topLeftCell="A52">
      <selection activeCell="B72" sqref="B72"/>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52">
      <selection activeCell="B72" sqref="B72"/>
      <pageMargins left="0.7" right="0.7" top="0.75" bottom="0.75" header="0.3" footer="0.3"/>
      <pageSetup paperSize="9" orientation="portrait" r:id="rId3"/>
    </customSheetView>
    <customSheetView guid="{3FCB7B24-049F-4685-83CB-5231093E0117}" topLeftCell="C13">
      <selection activeCell="E23" sqref="E23"/>
      <pageMargins left="0.7" right="0.7" top="0.75" bottom="0.75" header="0.3" footer="0.3"/>
      <pageSetup paperSize="9" orientation="portrait" r:id="rId4"/>
    </customSheetView>
    <customSheetView guid="{F277ACEF-9FF8-431F-8537-DE60B790AA4F}" topLeftCell="C13">
      <selection activeCell="E23" sqref="E23"/>
      <pageMargins left="0.7" right="0.7" top="0.75" bottom="0.75" header="0.3" footer="0.3"/>
      <pageSetup paperSize="9" orientation="portrait" r:id="rId5"/>
    </customSheetView>
    <customSheetView guid="{08462586-B7E0-434D-B6F4-B2B21EAA5D46}" topLeftCell="C17">
      <selection activeCell="J24" sqref="J24"/>
      <pageMargins left="0.7" right="0.7" top="0.75" bottom="0.75" header="0.3" footer="0.3"/>
      <pageSetup paperSize="9" orientation="portrait" r:id="rId6"/>
    </customSheetView>
    <customSheetView guid="{59094C18-3CB5-482F-AA6A-9C313A318EBB}">
      <selection activeCell="A71" sqref="A71:B73"/>
      <pageMargins left="0.7" right="0.7" top="0.75" bottom="0.75" header="0.3" footer="0.3"/>
      <pageSetup paperSize="9" orientation="portrait" r:id="rId7"/>
    </customSheetView>
    <customSheetView guid="{FD092655-EBEC-4730-9895-1567D9B70D5F}" topLeftCell="A40">
      <selection activeCell="E32" sqref="E32"/>
      <pageMargins left="0.7" right="0.7" top="0.75" bottom="0.75" header="0.3" footer="0.3"/>
    </customSheetView>
    <customSheetView guid="{7CA1DEE6-746E-4947-9BED-24AAED6E8B57}" topLeftCell="A40">
      <selection activeCell="E32" sqref="E32"/>
      <pageMargins left="0.7" right="0.7" top="0.75" bottom="0.75" header="0.3" footer="0.3"/>
    </customSheetView>
    <customSheetView guid="{D2C72E70-F766-4D56-9E10-3C91A63BB7F3}" topLeftCell="A37">
      <selection activeCell="B43" sqref="B43"/>
      <pageMargins left="0.7" right="0.7" top="0.75" bottom="0.75" header="0.3" footer="0.3"/>
      <pageSetup paperSize="9" orientation="portrait" r:id="rId8"/>
    </customSheetView>
    <customSheetView guid="{7CCD1884-1631-4809-8751-AE0939C32419}">
      <selection activeCell="A71" sqref="A71:B73"/>
      <pageMargins left="0.7" right="0.7" top="0.75" bottom="0.75" header="0.3" footer="0.3"/>
      <pageSetup paperSize="9" orientation="portrait" r:id="rId9"/>
    </customSheetView>
    <customSheetView guid="{3AD1D9CC-D162-4119-AFCC-0AF9105FB248}">
      <selection activeCell="C4" sqref="C4:D8"/>
      <pageMargins left="0.7" right="0.7" top="0.75" bottom="0.75" header="0.3" footer="0.3"/>
      <pageSetup paperSize="9" orientation="portrait" r:id="rId10"/>
    </customSheetView>
    <customSheetView guid="{931AA63B-6827-4BF4-8E25-ED232A88A09C}">
      <selection activeCell="K5" sqref="K5"/>
      <pageMargins left="0.7" right="0.7" top="0.75" bottom="0.75" header="0.3" footer="0.3"/>
    </customSheetView>
    <customSheetView guid="{CA1DE4BE-C006-4405-B064-304EE6CCACF1}" topLeftCell="C17">
      <selection activeCell="J24" sqref="J24"/>
      <pageMargins left="0.7" right="0.7" top="0.75" bottom="0.75" header="0.3" footer="0.3"/>
      <pageSetup paperSize="9" orientation="portrait" r:id="rId11"/>
    </customSheetView>
    <customSheetView guid="{D3393B8E-C3CB-4E3A-976E-E4CD065299F0}" topLeftCell="C13">
      <selection activeCell="E23" sqref="E23"/>
      <pageMargins left="0.7" right="0.7" top="0.75" bottom="0.75" header="0.3" footer="0.3"/>
      <pageSetup paperSize="9" orientation="portrait" r:id="rId12"/>
    </customSheetView>
    <customSheetView guid="{21329C76-F86B-400D-B8F5-F75B383E5B14}" topLeftCell="A27">
      <selection activeCell="H77" sqref="E77:H77"/>
      <pageMargins left="0.7" right="0.7" top="0.75" bottom="0.75" header="0.3" footer="0.3"/>
      <pageSetup paperSize="9" orientation="portrait" r:id="rId13"/>
    </customSheetView>
    <customSheetView guid="{CFC92B1C-D4F2-414F-8F12-92F529035B08}">
      <selection activeCell="C4" sqref="C4:D8"/>
      <pageMargins left="0.7" right="0.7" top="0.75" bottom="0.75" header="0.3" footer="0.3"/>
      <pageSetup paperSize="9" orientation="portrait" r:id="rId14"/>
    </customSheetView>
    <customSheetView guid="{697182B0-1BEF-4A85-93A0-596802852AF2}" topLeftCell="A52">
      <selection activeCell="B72" sqref="B72"/>
      <pageMargins left="0.7" right="0.7" top="0.75" bottom="0.75" header="0.3" footer="0.3"/>
      <pageSetup paperSize="9" orientation="portrait" r:id="rId15"/>
    </customSheetView>
    <customSheetView guid="{D37F8A47-E42F-4741-BE8D-5D961F7BB394}">
      <selection activeCell="D4" sqref="D4"/>
      <pageMargins left="0.7" right="0.7" top="0.75" bottom="0.75" header="0.3" footer="0.3"/>
      <pageSetup paperSize="9" orientation="portrait" r:id="rId16"/>
    </customSheetView>
    <customSheetView guid="{C83D4249-7B44-432A-B7FB-A6ACA6880240}">
      <selection activeCell="D4" sqref="D4"/>
      <pageMargins left="0.7" right="0.7" top="0.75" bottom="0.75" header="0.3" footer="0.3"/>
      <pageSetup paperSize="9" orientation="portrait" r:id="rId17"/>
    </customSheetView>
    <customSheetView guid="{51337751-BEAF-43F3-8CC9-400B99E751E8}">
      <selection activeCell="A47" sqref="A47:XFD47"/>
      <pageMargins left="0.7" right="0.7" top="0.75" bottom="0.75" header="0.3" footer="0.3"/>
      <pageSetup paperSize="9" orientation="portrait" r:id="rId18"/>
    </customSheetView>
    <customSheetView guid="{EB80C77D-AF78-41A9-A5FE-A7459DA92422}">
      <selection activeCell="N55" sqref="N55"/>
      <pageMargins left="0.7" right="0.7" top="0.75" bottom="0.75" header="0.3" footer="0.3"/>
    </customSheetView>
  </customSheetViews>
  <conditionalFormatting sqref="E14:H16">
    <cfRule type="cellIs" dxfId="6" priority="1" stopIfTrue="1" operator="lessThan">
      <formula>0</formula>
    </cfRule>
  </conditionalFormatting>
  <conditionalFormatting sqref="E18:H20">
    <cfRule type="cellIs" dxfId="5" priority="4" stopIfTrue="1" operator="lessThan">
      <formula>0</formula>
    </cfRule>
  </conditionalFormatting>
  <conditionalFormatting sqref="E22:H22">
    <cfRule type="cellIs" dxfId="4" priority="3" stopIfTrue="1" operator="lessThan">
      <formula>0</formula>
    </cfRule>
  </conditionalFormatting>
  <conditionalFormatting sqref="E24:H36">
    <cfRule type="cellIs" dxfId="3" priority="5" stopIfTrue="1" operator="lessThan">
      <formula>0</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tint="-0.249977111117893"/>
  </sheetPr>
  <dimension ref="A1:G27"/>
  <sheetViews>
    <sheetView showGridLines="0" workbookViewId="0">
      <selection activeCell="K25" sqref="K25"/>
    </sheetView>
  </sheetViews>
  <sheetFormatPr defaultColWidth="9.140625" defaultRowHeight="12"/>
  <cols>
    <col min="1" max="1" width="5.85546875" style="2" customWidth="1"/>
    <col min="2" max="2" width="4.42578125" style="2" customWidth="1"/>
    <col min="3" max="3" width="37.42578125" style="2" customWidth="1"/>
    <col min="4" max="4" width="16.5703125" style="2" customWidth="1"/>
    <col min="5" max="6" width="14.5703125" style="2" customWidth="1"/>
    <col min="7" max="7" width="18.42578125" style="2" customWidth="1"/>
    <col min="8" max="16384" width="9.140625" style="2"/>
  </cols>
  <sheetData>
    <row r="1" spans="1:7" ht="12.75">
      <c r="A1" s="457" t="str">
        <f>HYPERLINK("#INDEX!A2","към началната страница")</f>
        <v>към началната страница</v>
      </c>
      <c r="B1" s="724"/>
      <c r="C1" s="724"/>
    </row>
    <row r="2" spans="1:7" ht="12.75">
      <c r="A2"/>
    </row>
    <row r="3" spans="1:7" ht="12.75">
      <c r="A3"/>
    </row>
    <row r="4" spans="1:7" ht="12.75">
      <c r="A4"/>
    </row>
    <row r="5" spans="1:7" ht="12.75">
      <c r="A5"/>
    </row>
    <row r="6" spans="1:7" ht="12.75">
      <c r="A6"/>
    </row>
    <row r="7" spans="1:7" ht="12.75">
      <c r="A7"/>
    </row>
    <row r="8" spans="1:7" ht="12.75">
      <c r="A8"/>
    </row>
    <row r="9" spans="1:7" ht="28.5" customHeight="1">
      <c r="B9" s="879" t="s">
        <v>1021</v>
      </c>
      <c r="C9" s="879"/>
      <c r="D9" s="879"/>
      <c r="E9" s="879"/>
      <c r="F9" s="879"/>
      <c r="G9" s="879"/>
    </row>
    <row r="11" spans="1:7">
      <c r="G11" s="59" t="s">
        <v>998</v>
      </c>
    </row>
    <row r="12" spans="1:7" s="25" customFormat="1" ht="49.5" customHeight="1">
      <c r="B12" s="29"/>
      <c r="C12" s="773"/>
      <c r="D12" s="221" t="s">
        <v>746</v>
      </c>
      <c r="E12" s="221" t="s">
        <v>747</v>
      </c>
      <c r="F12" s="221" t="s">
        <v>748</v>
      </c>
      <c r="G12" s="221" t="s">
        <v>749</v>
      </c>
    </row>
    <row r="13" spans="1:7">
      <c r="B13" s="26"/>
      <c r="C13" s="774"/>
      <c r="D13" s="193" t="s">
        <v>0</v>
      </c>
      <c r="E13" s="193" t="s">
        <v>1</v>
      </c>
      <c r="F13" s="193" t="s">
        <v>2</v>
      </c>
      <c r="G13" s="193" t="s">
        <v>3</v>
      </c>
    </row>
    <row r="14" spans="1:7">
      <c r="B14" s="42"/>
      <c r="C14" s="282" t="s">
        <v>770</v>
      </c>
      <c r="D14" s="283"/>
      <c r="E14" s="283"/>
      <c r="F14" s="283"/>
      <c r="G14" s="284"/>
    </row>
    <row r="15" spans="1:7" ht="36">
      <c r="B15" s="42">
        <v>1</v>
      </c>
      <c r="C15" s="287" t="s">
        <v>771</v>
      </c>
      <c r="D15" s="140">
        <v>0</v>
      </c>
      <c r="E15" s="140">
        <v>0</v>
      </c>
      <c r="F15" s="140">
        <v>0</v>
      </c>
      <c r="G15" s="140">
        <v>0</v>
      </c>
    </row>
    <row r="16" spans="1:7" ht="24">
      <c r="B16" s="42">
        <v>2</v>
      </c>
      <c r="C16" s="287" t="s">
        <v>772</v>
      </c>
      <c r="D16" s="140">
        <v>0</v>
      </c>
      <c r="E16" s="140">
        <v>0</v>
      </c>
      <c r="F16" s="140">
        <v>0</v>
      </c>
      <c r="G16" s="140">
        <v>0</v>
      </c>
    </row>
    <row r="17" spans="2:7" ht="48">
      <c r="B17" s="42">
        <v>3</v>
      </c>
      <c r="C17" s="287" t="s">
        <v>773</v>
      </c>
      <c r="D17" s="140">
        <v>0</v>
      </c>
      <c r="E17" s="140">
        <v>0</v>
      </c>
      <c r="F17" s="140">
        <v>0</v>
      </c>
      <c r="G17" s="140">
        <v>0</v>
      </c>
    </row>
    <row r="18" spans="2:7">
      <c r="B18" s="42"/>
      <c r="C18" s="282" t="s">
        <v>774</v>
      </c>
      <c r="D18" s="283"/>
      <c r="E18" s="283"/>
      <c r="F18" s="283"/>
      <c r="G18" s="284"/>
    </row>
    <row r="19" spans="2:7" ht="60">
      <c r="B19" s="42">
        <v>4</v>
      </c>
      <c r="C19" s="287" t="s">
        <v>775</v>
      </c>
      <c r="D19" s="140">
        <v>0</v>
      </c>
      <c r="E19" s="140">
        <v>0</v>
      </c>
      <c r="F19" s="140">
        <v>0</v>
      </c>
      <c r="G19" s="140">
        <v>0</v>
      </c>
    </row>
    <row r="20" spans="2:7" ht="48">
      <c r="B20" s="42">
        <v>5</v>
      </c>
      <c r="C20" s="287" t="s">
        <v>776</v>
      </c>
      <c r="D20" s="140">
        <v>0</v>
      </c>
      <c r="E20" s="140">
        <v>0</v>
      </c>
      <c r="F20" s="140">
        <v>0</v>
      </c>
      <c r="G20" s="140">
        <v>0</v>
      </c>
    </row>
    <row r="21" spans="2:7">
      <c r="B21" s="42"/>
      <c r="C21" s="282" t="s">
        <v>777</v>
      </c>
      <c r="D21" s="283"/>
      <c r="E21" s="283"/>
      <c r="F21" s="283"/>
      <c r="G21" s="284"/>
    </row>
    <row r="22" spans="2:7" ht="48">
      <c r="B22" s="42">
        <v>6</v>
      </c>
      <c r="C22" s="287" t="s">
        <v>778</v>
      </c>
      <c r="D22" s="140">
        <v>0</v>
      </c>
      <c r="E22" s="140">
        <v>0</v>
      </c>
      <c r="F22" s="140">
        <v>0</v>
      </c>
      <c r="G22" s="140">
        <v>0</v>
      </c>
    </row>
    <row r="23" spans="2:7" ht="36">
      <c r="B23" s="42">
        <v>7</v>
      </c>
      <c r="C23" s="287" t="s">
        <v>779</v>
      </c>
      <c r="D23" s="140">
        <v>0</v>
      </c>
      <c r="E23" s="140">
        <v>0</v>
      </c>
      <c r="F23" s="140">
        <v>0</v>
      </c>
      <c r="G23" s="140">
        <v>0</v>
      </c>
    </row>
    <row r="24" spans="2:7">
      <c r="B24" s="42">
        <v>8</v>
      </c>
      <c r="C24" s="287" t="s">
        <v>780</v>
      </c>
      <c r="D24" s="140">
        <v>0</v>
      </c>
      <c r="E24" s="140">
        <v>0</v>
      </c>
      <c r="F24" s="140">
        <v>0</v>
      </c>
      <c r="G24" s="140">
        <v>0</v>
      </c>
    </row>
    <row r="25" spans="2:7">
      <c r="B25" s="42">
        <v>9</v>
      </c>
      <c r="C25" s="287" t="s">
        <v>781</v>
      </c>
      <c r="D25" s="140">
        <v>0</v>
      </c>
      <c r="E25" s="140">
        <v>0</v>
      </c>
      <c r="F25" s="140">
        <v>0</v>
      </c>
      <c r="G25" s="140">
        <v>0</v>
      </c>
    </row>
    <row r="26" spans="2:7" ht="48">
      <c r="B26" s="42">
        <v>10</v>
      </c>
      <c r="C26" s="287" t="s">
        <v>782</v>
      </c>
      <c r="D26" s="140">
        <v>0</v>
      </c>
      <c r="E26" s="140">
        <v>0</v>
      </c>
      <c r="F26" s="140">
        <v>0</v>
      </c>
      <c r="G26" s="140">
        <v>0</v>
      </c>
    </row>
    <row r="27" spans="2:7" ht="24">
      <c r="B27" s="42">
        <v>11</v>
      </c>
      <c r="C27" s="287" t="s">
        <v>783</v>
      </c>
      <c r="D27" s="140">
        <v>0</v>
      </c>
      <c r="E27" s="140">
        <v>0</v>
      </c>
      <c r="F27" s="140">
        <v>0</v>
      </c>
      <c r="G27" s="140">
        <v>0</v>
      </c>
    </row>
  </sheetData>
  <customSheetViews>
    <customSheetView guid="{5DDDA852-2807-4645-BC75-EBD4EF3323A7}" topLeftCell="A25">
      <selection activeCell="E11" sqref="E11"/>
      <pageMargins left="0.7" right="0.7" top="0.75" bottom="0.75" header="0.3" footer="0.3"/>
    </customSheetView>
    <customSheetView guid="{DB462ED3-28DC-47D7-98F7-CED01F66E2C7}" topLeftCell="A22">
      <selection activeCell="A48" sqref="A48:XFD48"/>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22">
      <selection activeCell="A48" sqref="A48:XFD48"/>
      <pageMargins left="0.7" right="0.7" top="0.75" bottom="0.75" header="0.3" footer="0.3"/>
      <pageSetup paperSize="9" orientation="portrait" r:id="rId3"/>
    </customSheetView>
    <customSheetView guid="{3FCB7B24-049F-4685-83CB-5231093E0117}" topLeftCell="A55">
      <selection activeCell="E61" sqref="E61"/>
      <pageMargins left="0.7" right="0.7" top="0.75" bottom="0.75" header="0.3" footer="0.3"/>
      <pageSetup paperSize="9" orientation="portrait" r:id="rId4"/>
    </customSheetView>
    <customSheetView guid="{F277ACEF-9FF8-431F-8537-DE60B790AA4F}" topLeftCell="A55">
      <selection activeCell="E61" sqref="E61"/>
      <pageMargins left="0.7" right="0.7" top="0.75" bottom="0.75" header="0.3" footer="0.3"/>
      <pageSetup paperSize="9" orientation="portrait" r:id="rId5"/>
    </customSheetView>
    <customSheetView guid="{08462586-B7E0-434D-B6F4-B2B21EAA5D46}" topLeftCell="A17">
      <selection activeCell="H32" sqref="H32"/>
      <pageMargins left="0.7" right="0.7" top="0.75" bottom="0.75" header="0.3" footer="0.3"/>
      <pageSetup paperSize="9" orientation="portrait" r:id="rId6"/>
    </customSheetView>
    <customSheetView guid="{59094C18-3CB5-482F-AA6A-9C313A318EBB}" topLeftCell="A16">
      <selection activeCell="E17" sqref="E17"/>
      <pageMargins left="0.7" right="0.7" top="0.75" bottom="0.75" header="0.3" footer="0.3"/>
      <pageSetup paperSize="9" orientation="portrait" r:id="rId7"/>
    </customSheetView>
    <customSheetView guid="{FD092655-EBEC-4730-9895-1567D9B70D5F}" topLeftCell="A31">
      <selection activeCell="E47" sqref="E47"/>
      <pageMargins left="0.7" right="0.7" top="0.75" bottom="0.75" header="0.3" footer="0.3"/>
    </customSheetView>
    <customSheetView guid="{7CA1DEE6-746E-4947-9BED-24AAED6E8B57}" topLeftCell="A31">
      <selection activeCell="E47" sqref="E47"/>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8"/>
    </customSheetView>
    <customSheetView guid="{7CCD1884-1631-4809-8751-AE0939C32419}">
      <selection activeCell="E11" sqref="E11"/>
      <pageMargins left="0.7" right="0.7" top="0.75" bottom="0.75" header="0.3" footer="0.3"/>
    </customSheetView>
    <customSheetView guid="{3AD1D9CC-D162-4119-AFCC-0AF9105FB248}">
      <selection activeCell="E69" sqref="E69:F69"/>
      <pageMargins left="0.7" right="0.7" top="0.75" bottom="0.75" header="0.3" footer="0.3"/>
      <pageSetup paperSize="9" orientation="portrait" r:id="rId9"/>
    </customSheetView>
    <customSheetView guid="{931AA63B-6827-4BF4-8E25-ED232A88A09C}">
      <selection activeCell="D2" sqref="D2"/>
      <pageMargins left="0.7" right="0.7" top="0.75" bottom="0.75" header="0.3" footer="0.3"/>
    </customSheetView>
    <customSheetView guid="{CA1DE4BE-C006-4405-B064-304EE6CCACF1}" topLeftCell="A17">
      <selection activeCell="H32" sqref="H32"/>
      <pageMargins left="0.7" right="0.7" top="0.75" bottom="0.75" header="0.3" footer="0.3"/>
      <pageSetup paperSize="9" orientation="portrait" r:id="rId10"/>
    </customSheetView>
    <customSheetView guid="{D3393B8E-C3CB-4E3A-976E-E4CD065299F0}" topLeftCell="A55">
      <selection activeCell="E61" sqref="E61"/>
      <pageMargins left="0.7" right="0.7" top="0.75" bottom="0.75" header="0.3" footer="0.3"/>
      <pageSetup paperSize="9" orientation="portrait" r:id="rId11"/>
    </customSheetView>
    <customSheetView guid="{21329C76-F86B-400D-B8F5-F75B383E5B14}" topLeftCell="A46">
      <selection activeCell="D21" sqref="D21:G33"/>
      <pageMargins left="0.7" right="0.7" top="0.75" bottom="0.75" header="0.3" footer="0.3"/>
      <pageSetup paperSize="9" orientation="portrait" r:id="rId12"/>
    </customSheetView>
    <customSheetView guid="{CFC92B1C-D4F2-414F-8F12-92F529035B08}" topLeftCell="A51">
      <selection activeCell="E69" sqref="E69:F69"/>
      <pageMargins left="0.7" right="0.7" top="0.75" bottom="0.75" header="0.3" footer="0.3"/>
      <pageSetup paperSize="9" orientation="portrait" r:id="rId13"/>
    </customSheetView>
    <customSheetView guid="{697182B0-1BEF-4A85-93A0-596802852AF2}" topLeftCell="A22">
      <selection activeCell="A48" sqref="A48:XFD48"/>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37" sqref="A37:XFD37"/>
      <pageMargins left="0.7" right="0.7" top="0.75" bottom="0.75" header="0.3" footer="0.3"/>
      <pageSetup paperSize="9" orientation="portrait" r:id="rId17"/>
    </customSheetView>
    <customSheetView guid="{EB80C77D-AF78-41A9-A5FE-A7459DA92422}" topLeftCell="A25">
      <selection activeCell="N55" sqref="N55"/>
      <pageMargins left="0.7" right="0.7" top="0.75" bottom="0.75" header="0.3" footer="0.3"/>
    </customSheetView>
  </customSheetViews>
  <mergeCells count="1">
    <mergeCell ref="B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E120"/>
  <sheetViews>
    <sheetView showGridLines="0" workbookViewId="0">
      <selection activeCell="I112" sqref="I112"/>
    </sheetView>
  </sheetViews>
  <sheetFormatPr defaultColWidth="9.140625" defaultRowHeight="12"/>
  <cols>
    <col min="1" max="1" width="1.85546875" style="76" customWidth="1"/>
    <col min="2" max="2" width="6.5703125" style="76" customWidth="1"/>
    <col min="3" max="3" width="59.140625" style="76" customWidth="1"/>
    <col min="4" max="4" width="15.7109375" style="74" customWidth="1"/>
    <col min="5" max="5" width="16.7109375" style="75" customWidth="1"/>
    <col min="6" max="16384" width="9.140625" style="76"/>
  </cols>
  <sheetData>
    <row r="1" spans="1:5" ht="12.75">
      <c r="A1" s="455" t="str">
        <f>HYPERLINK("#INDEX!A2","към началната страница")</f>
        <v>към началната страница</v>
      </c>
      <c r="B1" s="713"/>
      <c r="C1" s="712"/>
      <c r="D1" s="75"/>
    </row>
    <row r="2" spans="1:5" ht="12.75">
      <c r="A2"/>
      <c r="B2"/>
      <c r="C2" s="74"/>
      <c r="D2" s="75"/>
    </row>
    <row r="3" spans="1:5" ht="12.75">
      <c r="A3"/>
      <c r="B3"/>
      <c r="C3" s="74"/>
      <c r="D3" s="75"/>
    </row>
    <row r="4" spans="1:5" ht="12.75">
      <c r="A4"/>
      <c r="B4"/>
      <c r="C4" s="74"/>
      <c r="D4" s="75"/>
    </row>
    <row r="5" spans="1:5" ht="12.75">
      <c r="A5"/>
      <c r="B5"/>
      <c r="C5" s="74"/>
      <c r="D5" s="75"/>
    </row>
    <row r="6" spans="1:5" ht="12.75">
      <c r="A6"/>
      <c r="B6"/>
      <c r="C6" s="74"/>
      <c r="D6" s="75"/>
    </row>
    <row r="7" spans="1:5" ht="12.75">
      <c r="A7"/>
      <c r="B7"/>
      <c r="C7" s="74"/>
      <c r="D7" s="75"/>
    </row>
    <row r="8" spans="1:5" ht="12" customHeight="1">
      <c r="B8" s="368" t="s">
        <v>1606</v>
      </c>
      <c r="C8" s="368"/>
      <c r="D8" s="369"/>
      <c r="E8" s="370"/>
    </row>
    <row r="9" spans="1:5" ht="12" customHeight="1"/>
    <row r="10" spans="1:5">
      <c r="E10" s="106" t="s">
        <v>131</v>
      </c>
    </row>
    <row r="11" spans="1:5" ht="36">
      <c r="B11" s="77"/>
      <c r="C11" s="77" t="s">
        <v>305</v>
      </c>
      <c r="D11" s="77" t="s">
        <v>1843</v>
      </c>
      <c r="E11" s="77" t="s">
        <v>306</v>
      </c>
    </row>
    <row r="12" spans="1:5">
      <c r="B12" s="469"/>
      <c r="C12" s="469"/>
      <c r="D12" s="469" t="s">
        <v>0</v>
      </c>
      <c r="E12" s="469" t="s">
        <v>1</v>
      </c>
    </row>
    <row r="13" spans="1:5">
      <c r="B13" s="632" t="s">
        <v>1716</v>
      </c>
      <c r="C13" s="633"/>
      <c r="D13" s="633"/>
      <c r="E13" s="634"/>
    </row>
    <row r="14" spans="1:5" ht="36">
      <c r="B14" s="78" t="s">
        <v>14</v>
      </c>
      <c r="C14" s="79" t="s">
        <v>307</v>
      </c>
      <c r="D14" s="714">
        <v>1328660</v>
      </c>
      <c r="E14" s="71" t="s">
        <v>523</v>
      </c>
    </row>
    <row r="15" spans="1:5" ht="24">
      <c r="B15" s="78"/>
      <c r="C15" s="79" t="s">
        <v>308</v>
      </c>
      <c r="D15" s="714">
        <v>1328660</v>
      </c>
      <c r="E15" s="71" t="s">
        <v>309</v>
      </c>
    </row>
    <row r="16" spans="1:5">
      <c r="B16" s="78" t="s">
        <v>15</v>
      </c>
      <c r="C16" s="79" t="s">
        <v>310</v>
      </c>
      <c r="D16" s="714">
        <v>59583</v>
      </c>
      <c r="E16" s="71" t="s">
        <v>311</v>
      </c>
    </row>
    <row r="17" spans="1:5">
      <c r="B17" s="78" t="s">
        <v>16</v>
      </c>
      <c r="C17" s="159" t="s">
        <v>509</v>
      </c>
      <c r="D17" s="714">
        <v>3131432</v>
      </c>
      <c r="E17" s="71" t="s">
        <v>312</v>
      </c>
    </row>
    <row r="18" spans="1:5">
      <c r="B18" s="78" t="s">
        <v>313</v>
      </c>
      <c r="C18" s="79" t="s">
        <v>314</v>
      </c>
      <c r="D18" s="80">
        <v>0</v>
      </c>
      <c r="E18" s="71" t="s">
        <v>315</v>
      </c>
    </row>
    <row r="19" spans="1:5" s="73" customFormat="1" ht="24">
      <c r="A19" s="76"/>
      <c r="B19" s="78" t="s">
        <v>17</v>
      </c>
      <c r="C19" s="79" t="s">
        <v>316</v>
      </c>
      <c r="D19" s="80">
        <v>0</v>
      </c>
      <c r="E19" s="71" t="s">
        <v>317</v>
      </c>
    </row>
    <row r="20" spans="1:5" ht="24">
      <c r="B20" s="78" t="s">
        <v>18</v>
      </c>
      <c r="C20" s="79" t="s">
        <v>318</v>
      </c>
      <c r="D20" s="80">
        <v>0</v>
      </c>
      <c r="E20" s="71" t="s">
        <v>524</v>
      </c>
    </row>
    <row r="21" spans="1:5" ht="24">
      <c r="A21" s="73"/>
      <c r="B21" s="78" t="s">
        <v>319</v>
      </c>
      <c r="C21" s="79" t="s">
        <v>320</v>
      </c>
      <c r="D21" s="80">
        <v>0</v>
      </c>
      <c r="E21" s="71" t="s">
        <v>321</v>
      </c>
    </row>
    <row r="22" spans="1:5" ht="24">
      <c r="B22" s="85" t="s">
        <v>19</v>
      </c>
      <c r="C22" s="82" t="s">
        <v>322</v>
      </c>
      <c r="D22" s="715">
        <v>4519675</v>
      </c>
      <c r="E22" s="716"/>
    </row>
    <row r="23" spans="1:5">
      <c r="B23" s="154" t="s">
        <v>556</v>
      </c>
      <c r="C23" s="82"/>
      <c r="D23" s="82"/>
      <c r="E23" s="82"/>
    </row>
    <row r="24" spans="1:5">
      <c r="B24" s="78" t="s">
        <v>20</v>
      </c>
      <c r="C24" s="79" t="s">
        <v>323</v>
      </c>
      <c r="D24" s="80">
        <v>-1025</v>
      </c>
      <c r="E24" s="71" t="s">
        <v>324</v>
      </c>
    </row>
    <row r="25" spans="1:5" ht="24">
      <c r="B25" s="78" t="s">
        <v>21</v>
      </c>
      <c r="C25" s="158" t="s">
        <v>510</v>
      </c>
      <c r="D25" s="80">
        <v>-122710</v>
      </c>
      <c r="E25" s="84" t="s">
        <v>525</v>
      </c>
    </row>
    <row r="26" spans="1:5">
      <c r="B26" s="717" t="s">
        <v>22</v>
      </c>
      <c r="C26" s="532" t="s">
        <v>1626</v>
      </c>
      <c r="D26" s="533"/>
      <c r="E26" s="534"/>
    </row>
    <row r="27" spans="1:5" ht="60">
      <c r="B27" s="78" t="s">
        <v>23</v>
      </c>
      <c r="C27" s="79" t="s">
        <v>557</v>
      </c>
      <c r="D27" s="80">
        <v>0</v>
      </c>
      <c r="E27" s="71" t="s">
        <v>526</v>
      </c>
    </row>
    <row r="28" spans="1:5" ht="24">
      <c r="B28" s="78" t="s">
        <v>24</v>
      </c>
      <c r="C28" s="79" t="s">
        <v>326</v>
      </c>
      <c r="D28" s="80">
        <v>0</v>
      </c>
      <c r="E28" s="71" t="s">
        <v>559</v>
      </c>
    </row>
    <row r="29" spans="1:5" ht="24">
      <c r="B29" s="78" t="s">
        <v>25</v>
      </c>
      <c r="C29" s="79" t="s">
        <v>558</v>
      </c>
      <c r="D29" s="80">
        <v>0</v>
      </c>
      <c r="E29" s="71" t="s">
        <v>527</v>
      </c>
    </row>
    <row r="30" spans="1:5" ht="24">
      <c r="B30" s="78" t="s">
        <v>26</v>
      </c>
      <c r="C30" s="79" t="s">
        <v>327</v>
      </c>
      <c r="D30" s="80">
        <v>0</v>
      </c>
      <c r="E30" s="71" t="s">
        <v>328</v>
      </c>
    </row>
    <row r="31" spans="1:5" ht="24">
      <c r="B31" s="78" t="s">
        <v>27</v>
      </c>
      <c r="C31" s="79" t="s">
        <v>329</v>
      </c>
      <c r="D31" s="80">
        <v>0</v>
      </c>
      <c r="E31" s="71" t="s">
        <v>560</v>
      </c>
    </row>
    <row r="32" spans="1:5" ht="24">
      <c r="B32" s="78" t="s">
        <v>28</v>
      </c>
      <c r="C32" s="79" t="s">
        <v>330</v>
      </c>
      <c r="D32" s="80">
        <v>0</v>
      </c>
      <c r="E32" s="71" t="s">
        <v>528</v>
      </c>
    </row>
    <row r="33" spans="2:5" ht="24">
      <c r="B33" s="78" t="s">
        <v>29</v>
      </c>
      <c r="C33" s="79" t="s">
        <v>331</v>
      </c>
      <c r="D33" s="80">
        <v>0</v>
      </c>
      <c r="E33" s="71" t="s">
        <v>529</v>
      </c>
    </row>
    <row r="34" spans="2:5" ht="48">
      <c r="B34" s="78" t="s">
        <v>30</v>
      </c>
      <c r="C34" s="79" t="s">
        <v>511</v>
      </c>
      <c r="D34" s="80">
        <v>0</v>
      </c>
      <c r="E34" s="71" t="s">
        <v>530</v>
      </c>
    </row>
    <row r="35" spans="2:5" ht="48">
      <c r="B35" s="78" t="s">
        <v>31</v>
      </c>
      <c r="C35" s="81" t="s">
        <v>561</v>
      </c>
      <c r="D35" s="80">
        <v>0</v>
      </c>
      <c r="E35" s="71" t="s">
        <v>531</v>
      </c>
    </row>
    <row r="36" spans="2:5" ht="48">
      <c r="B36" s="78" t="s">
        <v>32</v>
      </c>
      <c r="C36" s="79" t="s">
        <v>332</v>
      </c>
      <c r="D36" s="80">
        <v>0</v>
      </c>
      <c r="E36" s="71" t="s">
        <v>532</v>
      </c>
    </row>
    <row r="37" spans="2:5">
      <c r="B37" s="717" t="s">
        <v>36</v>
      </c>
      <c r="C37" s="86" t="s">
        <v>325</v>
      </c>
      <c r="D37" s="535"/>
      <c r="E37" s="536"/>
    </row>
    <row r="38" spans="2:5" ht="36">
      <c r="B38" s="78" t="s">
        <v>333</v>
      </c>
      <c r="C38" s="79" t="s">
        <v>334</v>
      </c>
      <c r="D38" s="80">
        <v>0</v>
      </c>
      <c r="E38" s="71" t="s">
        <v>335</v>
      </c>
    </row>
    <row r="39" spans="2:5" ht="24">
      <c r="B39" s="78" t="s">
        <v>336</v>
      </c>
      <c r="C39" s="79" t="s">
        <v>337</v>
      </c>
      <c r="D39" s="80">
        <v>0</v>
      </c>
      <c r="E39" s="71" t="s">
        <v>338</v>
      </c>
    </row>
    <row r="40" spans="2:5" ht="48">
      <c r="B40" s="78" t="s">
        <v>339</v>
      </c>
      <c r="C40" s="79" t="s">
        <v>340</v>
      </c>
      <c r="D40" s="80">
        <v>0</v>
      </c>
      <c r="E40" s="71" t="s">
        <v>341</v>
      </c>
    </row>
    <row r="41" spans="2:5" ht="36">
      <c r="B41" s="78" t="s">
        <v>342</v>
      </c>
      <c r="C41" s="79" t="s">
        <v>343</v>
      </c>
      <c r="D41" s="80">
        <v>0</v>
      </c>
      <c r="E41" s="71" t="s">
        <v>344</v>
      </c>
    </row>
    <row r="42" spans="2:5" ht="36">
      <c r="B42" s="78" t="s">
        <v>37</v>
      </c>
      <c r="C42" s="81" t="s">
        <v>512</v>
      </c>
      <c r="D42" s="80">
        <v>0</v>
      </c>
      <c r="E42" s="71" t="s">
        <v>533</v>
      </c>
    </row>
    <row r="43" spans="2:5">
      <c r="B43" s="78" t="s">
        <v>38</v>
      </c>
      <c r="C43" s="79" t="s">
        <v>1627</v>
      </c>
      <c r="D43" s="80">
        <v>0</v>
      </c>
      <c r="E43" s="71" t="s">
        <v>345</v>
      </c>
    </row>
    <row r="44" spans="2:5" ht="36">
      <c r="B44" s="78" t="s">
        <v>39</v>
      </c>
      <c r="C44" s="79" t="s">
        <v>346</v>
      </c>
      <c r="D44" s="80">
        <v>0</v>
      </c>
      <c r="E44" s="71" t="s">
        <v>562</v>
      </c>
    </row>
    <row r="45" spans="2:5">
      <c r="B45" s="717" t="s">
        <v>40</v>
      </c>
      <c r="C45" s="86" t="s">
        <v>325</v>
      </c>
      <c r="D45" s="535"/>
      <c r="E45" s="536"/>
    </row>
    <row r="46" spans="2:5" ht="36">
      <c r="B46" s="78" t="s">
        <v>41</v>
      </c>
      <c r="C46" s="79" t="s">
        <v>347</v>
      </c>
      <c r="D46" s="80">
        <v>0</v>
      </c>
      <c r="E46" s="71" t="s">
        <v>534</v>
      </c>
    </row>
    <row r="47" spans="2:5">
      <c r="B47" s="78" t="s">
        <v>1628</v>
      </c>
      <c r="C47" s="79" t="s">
        <v>349</v>
      </c>
      <c r="D47" s="80">
        <v>0</v>
      </c>
      <c r="E47" s="71" t="s">
        <v>535</v>
      </c>
    </row>
    <row r="48" spans="2:5" ht="24">
      <c r="B48" s="78" t="s">
        <v>1629</v>
      </c>
      <c r="C48" s="79" t="s">
        <v>350</v>
      </c>
      <c r="D48" s="80">
        <v>-337</v>
      </c>
      <c r="E48" s="71" t="s">
        <v>351</v>
      </c>
    </row>
    <row r="49" spans="1:5" ht="24">
      <c r="B49" s="78" t="s">
        <v>42</v>
      </c>
      <c r="C49" s="79" t="s">
        <v>352</v>
      </c>
      <c r="D49" s="80">
        <v>0</v>
      </c>
      <c r="E49" s="71" t="s">
        <v>353</v>
      </c>
    </row>
    <row r="50" spans="1:5">
      <c r="B50" s="78" t="s">
        <v>864</v>
      </c>
      <c r="C50" s="79" t="s">
        <v>1630</v>
      </c>
      <c r="D50" s="80">
        <v>-8839</v>
      </c>
      <c r="E50" s="71" t="s">
        <v>1631</v>
      </c>
    </row>
    <row r="51" spans="1:5" ht="24">
      <c r="B51" s="85" t="s">
        <v>43</v>
      </c>
      <c r="C51" s="82" t="s">
        <v>513</v>
      </c>
      <c r="D51" s="715">
        <v>-132911</v>
      </c>
      <c r="E51" s="716"/>
    </row>
    <row r="52" spans="1:5">
      <c r="B52" s="85" t="s">
        <v>44</v>
      </c>
      <c r="C52" s="82" t="s">
        <v>354</v>
      </c>
      <c r="D52" s="88">
        <v>4386764</v>
      </c>
      <c r="E52" s="716"/>
    </row>
    <row r="53" spans="1:5">
      <c r="B53" s="154" t="s">
        <v>355</v>
      </c>
      <c r="C53" s="82"/>
      <c r="D53" s="88">
        <v>4386764</v>
      </c>
      <c r="E53" s="716"/>
    </row>
    <row r="54" spans="1:5" ht="24">
      <c r="B54" s="78" t="s">
        <v>356</v>
      </c>
      <c r="C54" s="79" t="s">
        <v>357</v>
      </c>
      <c r="D54" s="80">
        <v>0</v>
      </c>
      <c r="E54" s="70"/>
    </row>
    <row r="55" spans="1:5" ht="24">
      <c r="B55" s="78" t="s">
        <v>194</v>
      </c>
      <c r="C55" s="79" t="s">
        <v>358</v>
      </c>
      <c r="D55" s="80">
        <v>0</v>
      </c>
      <c r="E55" s="70"/>
    </row>
    <row r="56" spans="1:5" s="73" customFormat="1" ht="24">
      <c r="A56" s="76"/>
      <c r="B56" s="78" t="s">
        <v>195</v>
      </c>
      <c r="C56" s="79" t="s">
        <v>359</v>
      </c>
      <c r="D56" s="80">
        <v>0</v>
      </c>
      <c r="E56" s="70" t="s">
        <v>360</v>
      </c>
    </row>
    <row r="57" spans="1:5" ht="24">
      <c r="B57" s="78" t="s">
        <v>1764</v>
      </c>
      <c r="C57" s="79" t="s">
        <v>1760</v>
      </c>
      <c r="D57" s="80">
        <v>0</v>
      </c>
      <c r="E57" s="70"/>
    </row>
    <row r="58" spans="1:5" ht="24">
      <c r="B58" s="78" t="s">
        <v>1765</v>
      </c>
      <c r="C58" s="79" t="s">
        <v>1761</v>
      </c>
      <c r="D58" s="80">
        <v>0</v>
      </c>
      <c r="E58" s="70"/>
    </row>
    <row r="59" spans="1:5" ht="36">
      <c r="B59" s="78" t="s">
        <v>196</v>
      </c>
      <c r="C59" s="79" t="s">
        <v>361</v>
      </c>
      <c r="D59" s="80">
        <v>0</v>
      </c>
      <c r="E59" s="70" t="s">
        <v>536</v>
      </c>
    </row>
    <row r="60" spans="1:5" ht="24">
      <c r="A60" s="73"/>
      <c r="B60" s="78" t="s">
        <v>211</v>
      </c>
      <c r="C60" s="79" t="s">
        <v>362</v>
      </c>
      <c r="D60" s="80">
        <v>0</v>
      </c>
      <c r="E60" s="70" t="s">
        <v>360</v>
      </c>
    </row>
    <row r="61" spans="1:5" ht="24">
      <c r="B61" s="717" t="s">
        <v>363</v>
      </c>
      <c r="C61" s="82" t="s">
        <v>364</v>
      </c>
      <c r="D61" s="87">
        <v>0</v>
      </c>
      <c r="E61" s="718"/>
    </row>
    <row r="62" spans="1:5">
      <c r="B62" s="154" t="s">
        <v>365</v>
      </c>
      <c r="C62" s="82"/>
      <c r="D62" s="87">
        <v>0</v>
      </c>
      <c r="E62" s="718"/>
    </row>
    <row r="63" spans="1:5" ht="24">
      <c r="B63" s="78" t="s">
        <v>197</v>
      </c>
      <c r="C63" s="79" t="s">
        <v>366</v>
      </c>
      <c r="D63" s="80">
        <v>0</v>
      </c>
      <c r="E63" s="71" t="s">
        <v>537</v>
      </c>
    </row>
    <row r="64" spans="1:5" ht="48">
      <c r="B64" s="78" t="s">
        <v>198</v>
      </c>
      <c r="C64" s="79" t="s">
        <v>514</v>
      </c>
      <c r="D64" s="80">
        <v>0</v>
      </c>
      <c r="E64" s="71" t="s">
        <v>515</v>
      </c>
    </row>
    <row r="65" spans="1:5" s="73" customFormat="1" ht="48">
      <c r="A65" s="76"/>
      <c r="B65" s="78" t="s">
        <v>199</v>
      </c>
      <c r="C65" s="79" t="s">
        <v>563</v>
      </c>
      <c r="D65" s="80">
        <v>0</v>
      </c>
      <c r="E65" s="71" t="s">
        <v>538</v>
      </c>
    </row>
    <row r="66" spans="1:5" s="73" customFormat="1" ht="36">
      <c r="A66" s="76"/>
      <c r="B66" s="78" t="s">
        <v>367</v>
      </c>
      <c r="C66" s="79" t="s">
        <v>516</v>
      </c>
      <c r="D66" s="80">
        <v>0</v>
      </c>
      <c r="E66" s="71" t="s">
        <v>539</v>
      </c>
    </row>
    <row r="67" spans="1:5" s="73" customFormat="1" ht="24">
      <c r="B67" s="78" t="s">
        <v>368</v>
      </c>
      <c r="C67" s="79" t="s">
        <v>369</v>
      </c>
      <c r="D67" s="80">
        <v>0</v>
      </c>
      <c r="E67" s="70" t="s">
        <v>370</v>
      </c>
    </row>
    <row r="68" spans="1:5" s="73" customFormat="1">
      <c r="B68" s="78" t="s">
        <v>1633</v>
      </c>
      <c r="C68" s="79" t="s">
        <v>1632</v>
      </c>
      <c r="D68" s="80">
        <v>0</v>
      </c>
      <c r="E68" s="70"/>
    </row>
    <row r="69" spans="1:5" ht="24">
      <c r="A69" s="73"/>
      <c r="B69" s="85" t="s">
        <v>371</v>
      </c>
      <c r="C69" s="82" t="s">
        <v>372</v>
      </c>
      <c r="D69" s="715">
        <v>0</v>
      </c>
      <c r="E69" s="83"/>
    </row>
    <row r="70" spans="1:5">
      <c r="A70" s="73"/>
      <c r="B70" s="85" t="s">
        <v>373</v>
      </c>
      <c r="C70" s="82" t="s">
        <v>374</v>
      </c>
      <c r="D70" s="715">
        <v>0</v>
      </c>
      <c r="E70" s="83"/>
    </row>
    <row r="71" spans="1:5">
      <c r="B71" s="85" t="s">
        <v>375</v>
      </c>
      <c r="C71" s="82" t="s">
        <v>376</v>
      </c>
      <c r="D71" s="88">
        <v>4386764</v>
      </c>
      <c r="E71" s="83"/>
    </row>
    <row r="72" spans="1:5">
      <c r="B72" s="154" t="s">
        <v>377</v>
      </c>
      <c r="C72" s="155"/>
      <c r="D72" s="155"/>
      <c r="E72" s="452"/>
    </row>
    <row r="73" spans="1:5">
      <c r="B73" s="78" t="s">
        <v>378</v>
      </c>
      <c r="C73" s="79" t="s">
        <v>307</v>
      </c>
      <c r="D73" s="80">
        <v>449841</v>
      </c>
      <c r="E73" s="70" t="s">
        <v>379</v>
      </c>
    </row>
    <row r="74" spans="1:5" s="73" customFormat="1" ht="24">
      <c r="A74" s="76"/>
      <c r="B74" s="78" t="s">
        <v>380</v>
      </c>
      <c r="C74" s="79" t="s">
        <v>381</v>
      </c>
      <c r="D74" s="80">
        <v>0</v>
      </c>
      <c r="E74" s="70" t="s">
        <v>382</v>
      </c>
    </row>
    <row r="75" spans="1:5" ht="24">
      <c r="B75" s="78" t="s">
        <v>1766</v>
      </c>
      <c r="C75" s="79" t="s">
        <v>1762</v>
      </c>
      <c r="D75" s="80">
        <v>0</v>
      </c>
      <c r="E75" s="70"/>
    </row>
    <row r="76" spans="1:5" s="73" customFormat="1" ht="24">
      <c r="A76" s="76"/>
      <c r="B76" s="78" t="s">
        <v>1767</v>
      </c>
      <c r="C76" s="79" t="s">
        <v>1763</v>
      </c>
      <c r="D76" s="80">
        <v>0</v>
      </c>
      <c r="E76" s="70"/>
    </row>
    <row r="77" spans="1:5" s="73" customFormat="1" ht="48">
      <c r="A77" s="76"/>
      <c r="B77" s="78" t="s">
        <v>383</v>
      </c>
      <c r="C77" s="79" t="s">
        <v>384</v>
      </c>
      <c r="D77" s="80">
        <v>0</v>
      </c>
      <c r="E77" s="70" t="s">
        <v>540</v>
      </c>
    </row>
    <row r="78" spans="1:5" ht="24">
      <c r="A78" s="73"/>
      <c r="B78" s="78" t="s">
        <v>385</v>
      </c>
      <c r="C78" s="79" t="s">
        <v>386</v>
      </c>
      <c r="D78" s="80">
        <v>0</v>
      </c>
      <c r="E78" s="70" t="s">
        <v>382</v>
      </c>
    </row>
    <row r="79" spans="1:5">
      <c r="A79" s="73"/>
      <c r="B79" s="78" t="s">
        <v>387</v>
      </c>
      <c r="C79" s="78" t="s">
        <v>388</v>
      </c>
      <c r="D79" s="80">
        <v>0</v>
      </c>
      <c r="E79" s="70" t="s">
        <v>389</v>
      </c>
    </row>
    <row r="80" spans="1:5" ht="24">
      <c r="B80" s="85" t="s">
        <v>390</v>
      </c>
      <c r="C80" s="82" t="s">
        <v>391</v>
      </c>
      <c r="D80" s="715">
        <v>449841</v>
      </c>
      <c r="E80" s="83"/>
    </row>
    <row r="81" spans="1:5">
      <c r="B81" s="154" t="s">
        <v>392</v>
      </c>
      <c r="C81" s="155"/>
      <c r="D81" s="155"/>
      <c r="E81" s="452"/>
    </row>
    <row r="82" spans="1:5" ht="24">
      <c r="B82" s="78" t="s">
        <v>393</v>
      </c>
      <c r="C82" s="79" t="s">
        <v>394</v>
      </c>
      <c r="D82" s="80">
        <v>0</v>
      </c>
      <c r="E82" s="71" t="s">
        <v>541</v>
      </c>
    </row>
    <row r="83" spans="1:5" ht="48">
      <c r="B83" s="78" t="s">
        <v>395</v>
      </c>
      <c r="C83" s="79" t="s">
        <v>396</v>
      </c>
      <c r="D83" s="80">
        <v>0</v>
      </c>
      <c r="E83" s="71" t="s">
        <v>542</v>
      </c>
    </row>
    <row r="84" spans="1:5" ht="48">
      <c r="B84" s="78" t="s">
        <v>397</v>
      </c>
      <c r="C84" s="79" t="s">
        <v>398</v>
      </c>
      <c r="D84" s="80">
        <v>0</v>
      </c>
      <c r="E84" s="71" t="s">
        <v>543</v>
      </c>
    </row>
    <row r="85" spans="1:5" s="73" customFormat="1" ht="48">
      <c r="A85" s="76"/>
      <c r="B85" s="78" t="s">
        <v>399</v>
      </c>
      <c r="C85" s="79" t="s">
        <v>400</v>
      </c>
      <c r="D85" s="80">
        <v>0</v>
      </c>
      <c r="E85" s="71" t="s">
        <v>544</v>
      </c>
    </row>
    <row r="86" spans="1:5" s="73" customFormat="1">
      <c r="A86" s="76"/>
      <c r="B86" s="78" t="s">
        <v>401</v>
      </c>
      <c r="C86" s="79" t="s">
        <v>426</v>
      </c>
      <c r="D86" s="80">
        <v>0</v>
      </c>
      <c r="E86" s="70"/>
    </row>
    <row r="87" spans="1:5" s="73" customFormat="1" ht="24">
      <c r="B87" s="78" t="s">
        <v>1634</v>
      </c>
      <c r="C87" s="79" t="s">
        <v>1635</v>
      </c>
      <c r="D87" s="80">
        <v>0</v>
      </c>
      <c r="E87" s="71"/>
    </row>
    <row r="88" spans="1:5" s="73" customFormat="1">
      <c r="B88" s="78" t="s">
        <v>1636</v>
      </c>
      <c r="C88" s="79" t="s">
        <v>1637</v>
      </c>
      <c r="D88" s="80">
        <v>0</v>
      </c>
      <c r="E88" s="71"/>
    </row>
    <row r="89" spans="1:5" ht="24">
      <c r="A89" s="73"/>
      <c r="B89" s="85" t="s">
        <v>402</v>
      </c>
      <c r="C89" s="160" t="s">
        <v>517</v>
      </c>
      <c r="D89" s="715">
        <v>0</v>
      </c>
      <c r="E89" s="83"/>
    </row>
    <row r="90" spans="1:5">
      <c r="A90" s="73"/>
      <c r="B90" s="85" t="s">
        <v>403</v>
      </c>
      <c r="C90" s="82" t="s">
        <v>404</v>
      </c>
      <c r="D90" s="87">
        <v>449841</v>
      </c>
      <c r="E90" s="83"/>
    </row>
    <row r="91" spans="1:5">
      <c r="B91" s="85" t="s">
        <v>405</v>
      </c>
      <c r="C91" s="82" t="s">
        <v>406</v>
      </c>
      <c r="D91" s="88">
        <v>4836605</v>
      </c>
      <c r="E91" s="83"/>
    </row>
    <row r="92" spans="1:5">
      <c r="B92" s="85" t="s">
        <v>407</v>
      </c>
      <c r="C92" s="85" t="s">
        <v>408</v>
      </c>
      <c r="D92" s="88">
        <v>18832692</v>
      </c>
      <c r="E92" s="83"/>
    </row>
    <row r="93" spans="1:5">
      <c r="B93" s="154" t="s">
        <v>409</v>
      </c>
      <c r="C93" s="154"/>
      <c r="D93" s="154"/>
      <c r="E93" s="154"/>
    </row>
    <row r="94" spans="1:5" ht="24">
      <c r="B94" s="78" t="s">
        <v>410</v>
      </c>
      <c r="C94" s="79" t="s">
        <v>565</v>
      </c>
      <c r="D94" s="719">
        <v>0.23293345422948561</v>
      </c>
      <c r="E94" s="71" t="s">
        <v>545</v>
      </c>
    </row>
    <row r="95" spans="1:5">
      <c r="B95" s="78" t="s">
        <v>411</v>
      </c>
      <c r="C95" s="79" t="s">
        <v>564</v>
      </c>
      <c r="D95" s="719">
        <v>0.23293345422948561</v>
      </c>
      <c r="E95" s="71" t="s">
        <v>546</v>
      </c>
    </row>
    <row r="96" spans="1:5">
      <c r="B96" s="78" t="s">
        <v>412</v>
      </c>
      <c r="C96" s="79" t="s">
        <v>566</v>
      </c>
      <c r="D96" s="719">
        <v>0.25681963045962841</v>
      </c>
      <c r="E96" s="70" t="s">
        <v>413</v>
      </c>
    </row>
    <row r="97" spans="1:5">
      <c r="B97" s="78" t="s">
        <v>414</v>
      </c>
      <c r="C97" s="79" t="s">
        <v>1638</v>
      </c>
      <c r="D97" s="719">
        <v>0.1371</v>
      </c>
      <c r="E97" s="71"/>
    </row>
    <row r="98" spans="1:5">
      <c r="B98" s="78" t="s">
        <v>415</v>
      </c>
      <c r="C98" s="79" t="s">
        <v>518</v>
      </c>
      <c r="D98" s="719">
        <v>2.4999984070254003E-2</v>
      </c>
      <c r="E98" s="70"/>
    </row>
    <row r="99" spans="1:5">
      <c r="B99" s="78" t="s">
        <v>416</v>
      </c>
      <c r="C99" s="79" t="s">
        <v>519</v>
      </c>
      <c r="D99" s="719">
        <v>1.9600012573879506E-2</v>
      </c>
      <c r="E99" s="70"/>
    </row>
    <row r="100" spans="1:5" s="73" customFormat="1">
      <c r="A100" s="76"/>
      <c r="B100" s="78" t="s">
        <v>417</v>
      </c>
      <c r="C100" s="79" t="s">
        <v>520</v>
      </c>
      <c r="D100" s="719">
        <v>2.7101754757100048E-2</v>
      </c>
      <c r="E100" s="70"/>
    </row>
    <row r="101" spans="1:5" ht="24">
      <c r="B101" s="78" t="s">
        <v>418</v>
      </c>
      <c r="C101" s="81" t="s">
        <v>521</v>
      </c>
      <c r="D101" s="719">
        <v>1.0000004247932267E-2</v>
      </c>
      <c r="E101" s="70"/>
    </row>
    <row r="102" spans="1:5" ht="24">
      <c r="A102" s="73"/>
      <c r="B102" s="78" t="s">
        <v>1639</v>
      </c>
      <c r="C102" s="79" t="s">
        <v>1640</v>
      </c>
      <c r="D102" s="719">
        <v>1.04E-2</v>
      </c>
      <c r="E102" s="70"/>
    </row>
    <row r="103" spans="1:5" ht="24">
      <c r="B103" s="78" t="s">
        <v>419</v>
      </c>
      <c r="C103" s="81" t="s">
        <v>420</v>
      </c>
      <c r="D103" s="719">
        <v>0.15829999237496159</v>
      </c>
      <c r="E103" s="70" t="s">
        <v>421</v>
      </c>
    </row>
    <row r="104" spans="1:5">
      <c r="B104" s="154" t="s">
        <v>507</v>
      </c>
      <c r="C104" s="154"/>
      <c r="D104" s="154"/>
      <c r="E104" s="85"/>
    </row>
    <row r="105" spans="1:5" s="73" customFormat="1" ht="84">
      <c r="A105" s="76"/>
      <c r="B105" s="78" t="s">
        <v>422</v>
      </c>
      <c r="C105" s="79" t="s">
        <v>567</v>
      </c>
      <c r="D105" s="80">
        <v>16052</v>
      </c>
      <c r="E105" s="71" t="s">
        <v>547</v>
      </c>
    </row>
    <row r="106" spans="1:5" ht="36">
      <c r="B106" s="78" t="s">
        <v>423</v>
      </c>
      <c r="C106" s="79" t="s">
        <v>424</v>
      </c>
      <c r="D106" s="80">
        <v>0</v>
      </c>
      <c r="E106" s="71" t="s">
        <v>548</v>
      </c>
    </row>
    <row r="107" spans="1:5">
      <c r="A107" s="73"/>
      <c r="B107" s="78" t="s">
        <v>425</v>
      </c>
      <c r="C107" s="89" t="s">
        <v>426</v>
      </c>
      <c r="D107" s="714"/>
      <c r="E107" s="70"/>
    </row>
    <row r="108" spans="1:5" ht="36">
      <c r="B108" s="78" t="s">
        <v>427</v>
      </c>
      <c r="C108" s="79" t="s">
        <v>428</v>
      </c>
      <c r="D108" s="80">
        <v>0</v>
      </c>
      <c r="E108" s="71" t="s">
        <v>549</v>
      </c>
    </row>
    <row r="109" spans="1:5">
      <c r="B109" s="154" t="s">
        <v>429</v>
      </c>
      <c r="C109" s="154"/>
      <c r="D109" s="154"/>
      <c r="E109" s="85"/>
    </row>
    <row r="110" spans="1:5" s="73" customFormat="1" ht="36">
      <c r="A110" s="76"/>
      <c r="B110" s="78" t="s">
        <v>430</v>
      </c>
      <c r="C110" s="79" t="s">
        <v>431</v>
      </c>
      <c r="D110" s="80">
        <v>0</v>
      </c>
      <c r="E110" s="70" t="s">
        <v>432</v>
      </c>
    </row>
    <row r="111" spans="1:5" ht="24">
      <c r="B111" s="78" t="s">
        <v>433</v>
      </c>
      <c r="C111" s="79" t="s">
        <v>522</v>
      </c>
      <c r="D111" s="80">
        <v>0</v>
      </c>
      <c r="E111" s="70" t="s">
        <v>432</v>
      </c>
    </row>
    <row r="112" spans="1:5" ht="36">
      <c r="A112" s="73"/>
      <c r="B112" s="78" t="s">
        <v>434</v>
      </c>
      <c r="C112" s="79" t="s">
        <v>435</v>
      </c>
      <c r="D112" s="80" t="s">
        <v>989</v>
      </c>
      <c r="E112" s="70" t="s">
        <v>432</v>
      </c>
    </row>
    <row r="113" spans="2:5" ht="24">
      <c r="B113" s="78" t="s">
        <v>436</v>
      </c>
      <c r="C113" s="79" t="s">
        <v>437</v>
      </c>
      <c r="D113" s="80">
        <v>0</v>
      </c>
      <c r="E113" s="70" t="s">
        <v>432</v>
      </c>
    </row>
    <row r="114" spans="2:5">
      <c r="B114" s="154" t="s">
        <v>438</v>
      </c>
      <c r="C114" s="154"/>
      <c r="D114" s="154"/>
      <c r="E114" s="154"/>
    </row>
    <row r="115" spans="2:5" ht="24">
      <c r="B115" s="78" t="s">
        <v>439</v>
      </c>
      <c r="C115" s="79" t="s">
        <v>440</v>
      </c>
      <c r="D115" s="80">
        <v>0</v>
      </c>
      <c r="E115" s="71" t="s">
        <v>441</v>
      </c>
    </row>
    <row r="116" spans="2:5" ht="24">
      <c r="B116" s="78" t="s">
        <v>442</v>
      </c>
      <c r="C116" s="79" t="s">
        <v>443</v>
      </c>
      <c r="D116" s="80">
        <v>0</v>
      </c>
      <c r="E116" s="71" t="s">
        <v>441</v>
      </c>
    </row>
    <row r="117" spans="2:5" ht="24">
      <c r="B117" s="78" t="s">
        <v>444</v>
      </c>
      <c r="C117" s="79" t="s">
        <v>445</v>
      </c>
      <c r="D117" s="80">
        <v>0</v>
      </c>
      <c r="E117" s="71" t="s">
        <v>446</v>
      </c>
    </row>
    <row r="118" spans="2:5" ht="24">
      <c r="B118" s="78" t="s">
        <v>447</v>
      </c>
      <c r="C118" s="79" t="s">
        <v>448</v>
      </c>
      <c r="D118" s="80">
        <v>0</v>
      </c>
      <c r="E118" s="71" t="s">
        <v>446</v>
      </c>
    </row>
    <row r="119" spans="2:5" ht="24">
      <c r="B119" s="78" t="s">
        <v>449</v>
      </c>
      <c r="C119" s="79" t="s">
        <v>450</v>
      </c>
      <c r="D119" s="80">
        <v>0</v>
      </c>
      <c r="E119" s="71" t="s">
        <v>451</v>
      </c>
    </row>
    <row r="120" spans="2:5" ht="24">
      <c r="B120" s="78" t="s">
        <v>452</v>
      </c>
      <c r="C120" s="79" t="s">
        <v>453</v>
      </c>
      <c r="D120" s="80">
        <v>0</v>
      </c>
      <c r="E120" s="71" t="s">
        <v>451</v>
      </c>
    </row>
  </sheetData>
  <customSheetViews>
    <customSheetView guid="{5DDDA852-2807-4645-BC75-EBD4EF3323A7}" fitToPage="1">
      <selection activeCell="D21" sqref="D21"/>
      <pageMargins left="0.70866141732283472" right="0.70866141732283472" top="0.74803149606299213" bottom="0.74803149606299213" header="0.31496062992125984" footer="0.31496062992125984"/>
      <pageSetup paperSize="8" scale="53" fitToHeight="24" orientation="portrait" r:id="rId1"/>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
    </customSheetView>
    <customSheetView guid="{BE68C6EB-1B64-4B3E-8DDC-CA26F318E610}" fitToPage="1">
      <selection activeCell="F17" sqref="F17"/>
      <pageMargins left="0.70866141732283472" right="0.70866141732283472" top="0.74803149606299213" bottom="0.74803149606299213" header="0.31496062992125984" footer="0.31496062992125984"/>
      <pageSetup paperSize="8" scale="53" fitToHeight="24" orientation="portrait" r:id="rId3"/>
    </customSheetView>
    <customSheetView guid="{5AF40965-2356-4A48-B6FA-CB814CA4D7B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4"/>
    </customSheetView>
    <customSheetView guid="{3FCB7B24-049F-4685-83CB-5231093E0117}" fitToPage="1" topLeftCell="A53">
      <selection activeCell="C34" sqref="C34"/>
      <pageMargins left="0.70866141732283472" right="0.70866141732283472" top="0.74803149606299213" bottom="0.74803149606299213" header="0.31496062992125984" footer="0.31496062992125984"/>
      <pageSetup paperSize="8" scale="53" fitToHeight="24" orientation="portrait" r:id="rId5"/>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6"/>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8"/>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9"/>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10"/>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11"/>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12"/>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3"/>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4"/>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5"/>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6"/>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7"/>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8"/>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19"/>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20"/>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21"/>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22"/>
    </customSheetView>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23"/>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24"/>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25"/>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26"/>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7"/>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28"/>
    </customSheetView>
    <customSheetView guid="{C83D4249-7B44-432A-B7FB-A6ACA6880240}" fitToPage="1">
      <selection activeCell="F17" sqref="F17"/>
      <pageMargins left="0.70866141732283472" right="0.70866141732283472" top="0.74803149606299213" bottom="0.74803149606299213" header="0.31496062992125984" footer="0.31496062992125984"/>
      <pageSetup paperSize="8" scale="53" fitToHeight="24" orientation="portrait" r:id="rId29"/>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30"/>
    </customSheetView>
    <customSheetView guid="{EB80C77D-AF78-41A9-A5FE-A7459DA92422}" fitToPage="1">
      <selection activeCell="N55" sqref="N55"/>
      <pageMargins left="0.70866141732283472" right="0.70866141732283472" top="0.74803149606299213" bottom="0.74803149606299213" header="0.31496062992125984" footer="0.31496062992125984"/>
      <pageSetup paperSize="8" scale="53" fitToHeight="24" orientation="portrait" r:id="rId31"/>
    </customSheetView>
  </customSheetViews>
  <phoneticPr fontId="80" type="noConversion"/>
  <pageMargins left="0.70866141732283472" right="0.70866141732283472" top="0.74803149606299213" bottom="0.74803149606299213" header="0.31496062992125984" footer="0.31496062992125984"/>
  <pageSetup paperSize="8" scale="53" fitToHeight="24" orientation="portrait" r:id="rId3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tint="-0.249977111117893"/>
  </sheetPr>
  <dimension ref="A1:K40"/>
  <sheetViews>
    <sheetView showGridLines="0" workbookViewId="0">
      <selection activeCell="H43" sqref="H43"/>
    </sheetView>
  </sheetViews>
  <sheetFormatPr defaultColWidth="9.140625" defaultRowHeight="12"/>
  <cols>
    <col min="1" max="1" width="5.85546875" style="2" customWidth="1"/>
    <col min="2" max="2" width="3.42578125" style="2" customWidth="1"/>
    <col min="3" max="3" width="44.7109375" style="2" customWidth="1"/>
    <col min="4" max="6" width="13.28515625" style="2" customWidth="1"/>
    <col min="7" max="7" width="16.7109375" style="2" customWidth="1"/>
    <col min="8" max="8" width="18.140625" style="2" customWidth="1"/>
    <col min="9" max="9" width="25.7109375" style="2" customWidth="1"/>
    <col min="10" max="10" width="16.7109375" style="2" customWidth="1"/>
    <col min="11" max="11" width="19" style="2" customWidth="1"/>
    <col min="12" max="16384" width="9.140625" style="2"/>
  </cols>
  <sheetData>
    <row r="1" spans="1:11" ht="12.75">
      <c r="A1" s="457" t="str">
        <f>HYPERLINK("#INDEX!A2","към началната страница")</f>
        <v>към началната страница</v>
      </c>
      <c r="B1" s="724"/>
      <c r="C1" s="724"/>
    </row>
    <row r="2" spans="1:11" ht="12.75">
      <c r="A2"/>
    </row>
    <row r="3" spans="1:11" ht="12.75">
      <c r="A3"/>
    </row>
    <row r="4" spans="1:11" ht="12.75">
      <c r="A4"/>
    </row>
    <row r="5" spans="1:11" ht="12.75">
      <c r="A5"/>
    </row>
    <row r="6" spans="1:11" ht="12.75">
      <c r="A6"/>
    </row>
    <row r="7" spans="1:11" ht="12.75">
      <c r="A7"/>
    </row>
    <row r="8" spans="1:11" ht="12.75">
      <c r="A8"/>
    </row>
    <row r="9" spans="1:11">
      <c r="B9" s="360" t="s">
        <v>1022</v>
      </c>
      <c r="C9" s="360"/>
      <c r="D9" s="360"/>
      <c r="E9" s="360"/>
      <c r="F9" s="360"/>
      <c r="G9" s="360"/>
      <c r="H9" s="360"/>
      <c r="I9" s="360"/>
      <c r="J9" s="360"/>
      <c r="K9" s="360"/>
    </row>
    <row r="11" spans="1:11">
      <c r="K11" s="120" t="s">
        <v>131</v>
      </c>
    </row>
    <row r="12" spans="1:11" ht="120">
      <c r="C12" s="145" t="s">
        <v>784</v>
      </c>
      <c r="D12" s="145" t="s">
        <v>785</v>
      </c>
      <c r="E12" s="145" t="s">
        <v>786</v>
      </c>
      <c r="F12" s="145" t="s">
        <v>787</v>
      </c>
      <c r="G12" s="145" t="s">
        <v>788</v>
      </c>
      <c r="H12" s="145" t="s">
        <v>789</v>
      </c>
      <c r="I12" s="145" t="s">
        <v>790</v>
      </c>
      <c r="J12" s="145" t="s">
        <v>791</v>
      </c>
      <c r="K12" s="145" t="s">
        <v>792</v>
      </c>
    </row>
    <row r="13" spans="1:11">
      <c r="C13" s="34"/>
      <c r="D13" s="34" t="s">
        <v>0</v>
      </c>
      <c r="E13" s="34" t="s">
        <v>1</v>
      </c>
      <c r="F13" s="34" t="s">
        <v>2</v>
      </c>
      <c r="G13" s="34" t="s">
        <v>3</v>
      </c>
      <c r="H13" s="34" t="s">
        <v>4</v>
      </c>
      <c r="I13" s="34" t="s">
        <v>5</v>
      </c>
      <c r="J13" s="34" t="s">
        <v>1624</v>
      </c>
      <c r="K13" s="34" t="s">
        <v>1623</v>
      </c>
    </row>
    <row r="14" spans="1:11">
      <c r="B14" s="42">
        <v>1</v>
      </c>
      <c r="C14" s="60" t="s">
        <v>746</v>
      </c>
      <c r="D14" s="775">
        <v>0</v>
      </c>
      <c r="E14" s="775">
        <v>0</v>
      </c>
      <c r="F14" s="775">
        <v>0</v>
      </c>
      <c r="G14" s="775">
        <v>0</v>
      </c>
      <c r="H14" s="775">
        <v>0</v>
      </c>
      <c r="I14" s="775">
        <v>0</v>
      </c>
      <c r="J14" s="775">
        <v>0</v>
      </c>
      <c r="K14" s="775">
        <v>0</v>
      </c>
    </row>
    <row r="15" spans="1:11">
      <c r="B15" s="42">
        <v>2</v>
      </c>
      <c r="C15" s="60" t="s">
        <v>793</v>
      </c>
      <c r="D15" s="775">
        <v>0</v>
      </c>
      <c r="E15" s="775">
        <v>0</v>
      </c>
      <c r="F15" s="775">
        <v>0</v>
      </c>
      <c r="G15" s="775">
        <v>0</v>
      </c>
      <c r="H15" s="775">
        <v>0</v>
      </c>
      <c r="I15" s="775">
        <v>0</v>
      </c>
      <c r="J15" s="775">
        <v>0</v>
      </c>
      <c r="K15" s="775">
        <v>0</v>
      </c>
    </row>
    <row r="16" spans="1:11">
      <c r="B16" s="42">
        <v>3</v>
      </c>
      <c r="C16" s="60" t="s">
        <v>992</v>
      </c>
      <c r="D16" s="775">
        <v>0</v>
      </c>
      <c r="E16" s="775">
        <v>0</v>
      </c>
      <c r="F16" s="775">
        <v>0</v>
      </c>
      <c r="G16" s="775">
        <v>0</v>
      </c>
      <c r="H16" s="775">
        <v>0</v>
      </c>
      <c r="I16" s="775">
        <v>0</v>
      </c>
      <c r="J16" s="775">
        <v>0</v>
      </c>
      <c r="K16" s="775">
        <v>0</v>
      </c>
    </row>
    <row r="17" spans="2:11" ht="24">
      <c r="B17" s="42">
        <v>4</v>
      </c>
      <c r="C17" s="60" t="s">
        <v>794</v>
      </c>
      <c r="D17" s="775">
        <v>0</v>
      </c>
      <c r="E17" s="775">
        <v>0</v>
      </c>
      <c r="F17" s="775">
        <v>0</v>
      </c>
      <c r="G17" s="775">
        <v>0</v>
      </c>
      <c r="H17" s="775">
        <v>0</v>
      </c>
      <c r="I17" s="775">
        <v>0</v>
      </c>
      <c r="J17" s="775">
        <v>0</v>
      </c>
      <c r="K17" s="775">
        <v>0</v>
      </c>
    </row>
    <row r="18" spans="2:11">
      <c r="B18" s="42">
        <v>5</v>
      </c>
      <c r="C18" s="60" t="s">
        <v>795</v>
      </c>
      <c r="D18" s="775">
        <v>0</v>
      </c>
      <c r="E18" s="775">
        <v>0</v>
      </c>
      <c r="F18" s="775">
        <v>0</v>
      </c>
      <c r="G18" s="775">
        <v>0</v>
      </c>
      <c r="H18" s="775">
        <v>0</v>
      </c>
      <c r="I18" s="775">
        <v>0</v>
      </c>
      <c r="J18" s="775">
        <v>0</v>
      </c>
      <c r="K18" s="775">
        <v>0</v>
      </c>
    </row>
    <row r="19" spans="2:11">
      <c r="B19" s="42">
        <v>6</v>
      </c>
      <c r="C19" s="60" t="s">
        <v>796</v>
      </c>
      <c r="D19" s="775">
        <v>0</v>
      </c>
      <c r="E19" s="775">
        <v>0</v>
      </c>
      <c r="F19" s="775">
        <v>0</v>
      </c>
      <c r="G19" s="775">
        <v>0</v>
      </c>
      <c r="H19" s="775">
        <v>0</v>
      </c>
      <c r="I19" s="775">
        <v>0</v>
      </c>
      <c r="J19" s="775">
        <v>0</v>
      </c>
      <c r="K19" s="775">
        <v>0</v>
      </c>
    </row>
    <row r="20" spans="2:11">
      <c r="B20" s="42">
        <v>7</v>
      </c>
      <c r="C20" s="60" t="s">
        <v>797</v>
      </c>
      <c r="D20" s="775">
        <v>5223</v>
      </c>
      <c r="E20" s="775">
        <v>1395</v>
      </c>
      <c r="F20" s="775">
        <v>3829</v>
      </c>
      <c r="G20" s="775">
        <v>0</v>
      </c>
      <c r="H20" s="775">
        <v>0</v>
      </c>
      <c r="I20" s="775">
        <v>0</v>
      </c>
      <c r="J20" s="775">
        <v>1395</v>
      </c>
      <c r="K20" s="775">
        <v>0</v>
      </c>
    </row>
    <row r="21" spans="2:11">
      <c r="B21" s="42">
        <v>8</v>
      </c>
      <c r="C21" s="60" t="s">
        <v>793</v>
      </c>
      <c r="D21" s="775">
        <v>2195</v>
      </c>
      <c r="E21" s="775">
        <v>430</v>
      </c>
      <c r="F21" s="775">
        <v>1766</v>
      </c>
      <c r="G21" s="775">
        <v>0</v>
      </c>
      <c r="H21" s="775">
        <v>0</v>
      </c>
      <c r="I21" s="775">
        <v>0</v>
      </c>
      <c r="J21" s="775">
        <v>430</v>
      </c>
      <c r="K21" s="775">
        <v>0</v>
      </c>
    </row>
    <row r="22" spans="2:11">
      <c r="B22" s="42">
        <v>9</v>
      </c>
      <c r="C22" s="60" t="s">
        <v>992</v>
      </c>
      <c r="D22" s="775">
        <v>3028</v>
      </c>
      <c r="E22" s="775">
        <v>965</v>
      </c>
      <c r="F22" s="775">
        <v>2063</v>
      </c>
      <c r="G22" s="775">
        <v>0</v>
      </c>
      <c r="H22" s="775">
        <v>0</v>
      </c>
      <c r="I22" s="775">
        <v>0</v>
      </c>
      <c r="J22" s="775">
        <v>965</v>
      </c>
      <c r="K22" s="775">
        <v>0</v>
      </c>
    </row>
    <row r="23" spans="2:11" ht="24">
      <c r="B23" s="42">
        <v>10</v>
      </c>
      <c r="C23" s="60" t="s">
        <v>794</v>
      </c>
      <c r="D23" s="775">
        <v>0</v>
      </c>
      <c r="E23" s="775">
        <v>0</v>
      </c>
      <c r="F23" s="775">
        <v>0</v>
      </c>
      <c r="G23" s="775">
        <v>0</v>
      </c>
      <c r="H23" s="775">
        <v>0</v>
      </c>
      <c r="I23" s="775">
        <v>0</v>
      </c>
      <c r="J23" s="775">
        <v>0</v>
      </c>
      <c r="K23" s="775">
        <v>0</v>
      </c>
    </row>
    <row r="24" spans="2:11">
      <c r="B24" s="42">
        <v>11</v>
      </c>
      <c r="C24" s="60" t="s">
        <v>795</v>
      </c>
      <c r="D24" s="775">
        <v>0</v>
      </c>
      <c r="E24" s="775">
        <v>0</v>
      </c>
      <c r="F24" s="775">
        <v>0</v>
      </c>
      <c r="G24" s="775">
        <v>0</v>
      </c>
      <c r="H24" s="775">
        <v>0</v>
      </c>
      <c r="I24" s="775">
        <v>0</v>
      </c>
      <c r="J24" s="775">
        <v>0</v>
      </c>
      <c r="K24" s="775">
        <v>0</v>
      </c>
    </row>
    <row r="25" spans="2:11">
      <c r="B25" s="42">
        <v>12</v>
      </c>
      <c r="C25" s="60" t="s">
        <v>796</v>
      </c>
      <c r="D25" s="775">
        <v>0</v>
      </c>
      <c r="E25" s="775">
        <v>0</v>
      </c>
      <c r="F25" s="775">
        <v>0</v>
      </c>
      <c r="G25" s="775">
        <v>0</v>
      </c>
      <c r="H25" s="775">
        <v>0</v>
      </c>
      <c r="I25" s="775">
        <v>0</v>
      </c>
      <c r="J25" s="775">
        <v>0</v>
      </c>
      <c r="K25" s="775">
        <v>0</v>
      </c>
    </row>
    <row r="26" spans="2:11">
      <c r="B26" s="42">
        <v>13</v>
      </c>
      <c r="C26" s="60" t="s">
        <v>748</v>
      </c>
      <c r="D26" s="775">
        <v>1498</v>
      </c>
      <c r="E26" s="775">
        <v>382</v>
      </c>
      <c r="F26" s="775">
        <v>1115</v>
      </c>
      <c r="G26" s="775">
        <v>0</v>
      </c>
      <c r="H26" s="775">
        <v>0</v>
      </c>
      <c r="I26" s="775">
        <v>0</v>
      </c>
      <c r="J26" s="775">
        <v>382</v>
      </c>
      <c r="K26" s="775">
        <v>0</v>
      </c>
    </row>
    <row r="27" spans="2:11">
      <c r="B27" s="42">
        <v>14</v>
      </c>
      <c r="C27" s="60" t="s">
        <v>793</v>
      </c>
      <c r="D27" s="775">
        <v>916</v>
      </c>
      <c r="E27" s="775">
        <v>277</v>
      </c>
      <c r="F27" s="775">
        <v>639</v>
      </c>
      <c r="G27" s="775">
        <v>0</v>
      </c>
      <c r="H27" s="775">
        <v>0</v>
      </c>
      <c r="I27" s="775">
        <v>0</v>
      </c>
      <c r="J27" s="775">
        <v>277</v>
      </c>
      <c r="K27" s="775">
        <v>0</v>
      </c>
    </row>
    <row r="28" spans="2:11">
      <c r="B28" s="42">
        <v>15</v>
      </c>
      <c r="C28" s="60" t="s">
        <v>992</v>
      </c>
      <c r="D28" s="775">
        <v>548</v>
      </c>
      <c r="E28" s="775">
        <v>89</v>
      </c>
      <c r="F28" s="775">
        <v>459</v>
      </c>
      <c r="G28" s="775">
        <v>0</v>
      </c>
      <c r="H28" s="775">
        <v>0</v>
      </c>
      <c r="I28" s="775">
        <v>0</v>
      </c>
      <c r="J28" s="775">
        <v>89</v>
      </c>
      <c r="K28" s="775">
        <v>0</v>
      </c>
    </row>
    <row r="29" spans="2:11" ht="24">
      <c r="B29" s="42">
        <v>16</v>
      </c>
      <c r="C29" s="60" t="s">
        <v>794</v>
      </c>
      <c r="D29" s="775">
        <v>0</v>
      </c>
      <c r="E29" s="775">
        <v>0</v>
      </c>
      <c r="F29" s="775">
        <v>0</v>
      </c>
      <c r="G29" s="775">
        <v>0</v>
      </c>
      <c r="H29" s="775">
        <v>0</v>
      </c>
      <c r="I29" s="775">
        <v>0</v>
      </c>
      <c r="J29" s="775">
        <v>0</v>
      </c>
      <c r="K29" s="775">
        <v>0</v>
      </c>
    </row>
    <row r="30" spans="2:11">
      <c r="B30" s="42">
        <v>17</v>
      </c>
      <c r="C30" s="60" t="s">
        <v>795</v>
      </c>
      <c r="D30" s="775">
        <v>34</v>
      </c>
      <c r="E30" s="775">
        <v>17</v>
      </c>
      <c r="F30" s="775">
        <v>17</v>
      </c>
      <c r="G30" s="775">
        <v>0</v>
      </c>
      <c r="H30" s="775">
        <v>0</v>
      </c>
      <c r="I30" s="775">
        <v>0</v>
      </c>
      <c r="J30" s="775">
        <v>17</v>
      </c>
      <c r="K30" s="775">
        <v>0</v>
      </c>
    </row>
    <row r="31" spans="2:11">
      <c r="B31" s="42">
        <v>18</v>
      </c>
      <c r="C31" s="60" t="s">
        <v>796</v>
      </c>
      <c r="D31" s="775">
        <v>0</v>
      </c>
      <c r="E31" s="775">
        <v>0</v>
      </c>
      <c r="F31" s="775">
        <v>0</v>
      </c>
      <c r="G31" s="775">
        <v>0</v>
      </c>
      <c r="H31" s="775">
        <v>0</v>
      </c>
      <c r="I31" s="775">
        <v>0</v>
      </c>
      <c r="J31" s="775">
        <v>0</v>
      </c>
      <c r="K31" s="775">
        <v>0</v>
      </c>
    </row>
    <row r="32" spans="2:11">
      <c r="B32" s="42">
        <v>19</v>
      </c>
      <c r="C32" s="60" t="s">
        <v>749</v>
      </c>
      <c r="D32" s="775">
        <v>0</v>
      </c>
      <c r="E32" s="775">
        <v>0</v>
      </c>
      <c r="F32" s="775">
        <v>0</v>
      </c>
      <c r="G32" s="775">
        <v>0</v>
      </c>
      <c r="H32" s="775">
        <v>0</v>
      </c>
      <c r="I32" s="775">
        <v>0</v>
      </c>
      <c r="J32" s="775">
        <v>0</v>
      </c>
      <c r="K32" s="775">
        <v>0</v>
      </c>
    </row>
    <row r="33" spans="2:11">
      <c r="B33" s="42">
        <v>20</v>
      </c>
      <c r="C33" s="60" t="s">
        <v>793</v>
      </c>
      <c r="D33" s="775">
        <v>0</v>
      </c>
      <c r="E33" s="775">
        <v>0</v>
      </c>
      <c r="F33" s="775">
        <v>0</v>
      </c>
      <c r="G33" s="775">
        <v>0</v>
      </c>
      <c r="H33" s="775">
        <v>0</v>
      </c>
      <c r="I33" s="775">
        <v>0</v>
      </c>
      <c r="J33" s="775">
        <v>0</v>
      </c>
      <c r="K33" s="775">
        <v>0</v>
      </c>
    </row>
    <row r="34" spans="2:11">
      <c r="B34" s="42">
        <v>21</v>
      </c>
      <c r="C34" s="60" t="s">
        <v>992</v>
      </c>
      <c r="D34" s="775">
        <v>0</v>
      </c>
      <c r="E34" s="775">
        <v>0</v>
      </c>
      <c r="F34" s="775">
        <v>0</v>
      </c>
      <c r="G34" s="775">
        <v>0</v>
      </c>
      <c r="H34" s="775">
        <v>0</v>
      </c>
      <c r="I34" s="775">
        <v>0</v>
      </c>
      <c r="J34" s="775">
        <v>0</v>
      </c>
      <c r="K34" s="775">
        <v>0</v>
      </c>
    </row>
    <row r="35" spans="2:11" ht="24">
      <c r="B35" s="42">
        <v>22</v>
      </c>
      <c r="C35" s="60" t="s">
        <v>794</v>
      </c>
      <c r="D35" s="775">
        <v>0</v>
      </c>
      <c r="E35" s="775">
        <v>0</v>
      </c>
      <c r="F35" s="775">
        <v>0</v>
      </c>
      <c r="G35" s="775">
        <v>0</v>
      </c>
      <c r="H35" s="775">
        <v>0</v>
      </c>
      <c r="I35" s="775">
        <v>0</v>
      </c>
      <c r="J35" s="775">
        <v>0</v>
      </c>
      <c r="K35" s="775">
        <v>0</v>
      </c>
    </row>
    <row r="36" spans="2:11">
      <c r="B36" s="42">
        <v>23</v>
      </c>
      <c r="C36" s="60" t="s">
        <v>795</v>
      </c>
      <c r="D36" s="775">
        <v>0</v>
      </c>
      <c r="E36" s="775">
        <v>0</v>
      </c>
      <c r="F36" s="775">
        <v>0</v>
      </c>
      <c r="G36" s="775">
        <v>0</v>
      </c>
      <c r="H36" s="775">
        <v>0</v>
      </c>
      <c r="I36" s="775">
        <v>0</v>
      </c>
      <c r="J36" s="775">
        <v>0</v>
      </c>
      <c r="K36" s="775">
        <v>0</v>
      </c>
    </row>
    <row r="37" spans="2:11">
      <c r="B37" s="42">
        <v>24</v>
      </c>
      <c r="C37" s="60" t="s">
        <v>796</v>
      </c>
      <c r="D37" s="775">
        <v>0</v>
      </c>
      <c r="E37" s="775">
        <v>0</v>
      </c>
      <c r="F37" s="775">
        <v>0</v>
      </c>
      <c r="G37" s="775">
        <v>0</v>
      </c>
      <c r="H37" s="775">
        <v>0</v>
      </c>
      <c r="I37" s="775">
        <v>0</v>
      </c>
      <c r="J37" s="775">
        <v>0</v>
      </c>
      <c r="K37" s="775">
        <v>0</v>
      </c>
    </row>
    <row r="38" spans="2:11">
      <c r="B38" s="42">
        <v>25</v>
      </c>
      <c r="C38" s="60" t="s">
        <v>798</v>
      </c>
      <c r="D38" s="775">
        <v>6721</v>
      </c>
      <c r="E38" s="775">
        <v>1777</v>
      </c>
      <c r="F38" s="775">
        <v>4944</v>
      </c>
      <c r="G38" s="775">
        <v>0</v>
      </c>
      <c r="H38" s="775">
        <v>0</v>
      </c>
      <c r="I38" s="775">
        <v>0</v>
      </c>
      <c r="J38" s="775">
        <v>1777</v>
      </c>
      <c r="K38" s="775">
        <v>0</v>
      </c>
    </row>
    <row r="40" spans="2:11">
      <c r="D40" s="43"/>
      <c r="E40" s="43"/>
      <c r="F40" s="43"/>
      <c r="G40" s="43"/>
      <c r="H40" s="43"/>
      <c r="I40" s="43"/>
      <c r="J40" s="43"/>
      <c r="K40" s="43"/>
    </row>
  </sheetData>
  <customSheetViews>
    <customSheetView guid="{5DDDA852-2807-4645-BC75-EBD4EF3323A7}">
      <selection activeCell="A4" activeCellId="1" sqref="A37 A4"/>
      <pageMargins left="0.7" right="0.7" top="0.75" bottom="0.75" header="0.3" footer="0.3"/>
    </customSheetView>
    <customSheetView guid="{DB462ED3-28DC-47D7-98F7-CED01F66E2C7}" topLeftCell="A35">
      <selection activeCell="A69" sqref="A69:XFD69"/>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35">
      <selection activeCell="A69" sqref="A69:XFD69"/>
      <pageMargins left="0.7" right="0.7" top="0.75" bottom="0.75" header="0.3" footer="0.3"/>
      <pageSetup paperSize="9" orientation="portrait" r:id="rId3"/>
    </customSheetView>
    <customSheetView guid="{3FCB7B24-049F-4685-83CB-5231093E0117}" topLeftCell="D52">
      <selection activeCell="G58" sqref="G58"/>
      <pageMargins left="0.7" right="0.7" top="0.75" bottom="0.75" header="0.3" footer="0.3"/>
      <pageSetup paperSize="9" orientation="portrait" r:id="rId4"/>
    </customSheetView>
    <customSheetView guid="{F277ACEF-9FF8-431F-8537-DE60B790AA4F}" topLeftCell="D52">
      <selection activeCell="G58" sqref="G58"/>
      <pageMargins left="0.7" right="0.7" top="0.75" bottom="0.75" header="0.3" footer="0.3"/>
      <pageSetup paperSize="9" orientation="portrait" r:id="rId5"/>
    </customSheetView>
    <customSheetView guid="{08462586-B7E0-434D-B6F4-B2B21EAA5D46}" topLeftCell="A15">
      <selection activeCell="E60" sqref="E60"/>
      <pageMargins left="0.7" right="0.7" top="0.75" bottom="0.75" header="0.3" footer="0.3"/>
      <pageSetup paperSize="9" orientation="portrait" r:id="rId6"/>
    </customSheetView>
    <customSheetView guid="{59094C18-3CB5-482F-AA6A-9C313A318EBB}" topLeftCell="A34">
      <selection activeCell="A4" activeCellId="1" sqref="A37 A4"/>
      <pageMargins left="0.7" right="0.7" top="0.75" bottom="0.75" header="0.3" footer="0.3"/>
      <pageSetup paperSize="9" orientation="portrait" r:id="rId7"/>
    </customSheetView>
    <customSheetView guid="{FD092655-EBEC-4730-9895-1567D9B70D5F}" topLeftCell="A17">
      <selection activeCell="C34" sqref="C34"/>
      <pageMargins left="0.7" right="0.7" top="0.75" bottom="0.75" header="0.3" footer="0.3"/>
    </customSheetView>
    <customSheetView guid="{7CA1DEE6-746E-4947-9BED-24AAED6E8B57}" topLeftCell="A17">
      <selection activeCell="C34" sqref="C3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8"/>
    </customSheetView>
    <customSheetView guid="{7CCD1884-1631-4809-8751-AE0939C32419}">
      <selection activeCell="A4" activeCellId="1" sqref="A37 A4"/>
      <pageMargins left="0.7" right="0.7" top="0.75" bottom="0.75" header="0.3" footer="0.3"/>
    </customSheetView>
    <customSheetView guid="{3AD1D9CC-D162-4119-AFCC-0AF9105FB248}">
      <selection activeCell="E101" sqref="E101"/>
      <pageMargins left="0.7" right="0.7" top="0.75" bottom="0.75" header="0.3" footer="0.3"/>
      <pageSetup paperSize="9" orientation="portrait" r:id="rId9"/>
    </customSheetView>
    <customSheetView guid="{931AA63B-6827-4BF4-8E25-ED232A88A09C}">
      <selection activeCell="C37" sqref="C37"/>
      <pageMargins left="0.7" right="0.7" top="0.75" bottom="0.75" header="0.3" footer="0.3"/>
    </customSheetView>
    <customSheetView guid="{CA1DE4BE-C006-4405-B064-304EE6CCACF1}" topLeftCell="A15">
      <selection activeCell="E60" sqref="E60"/>
      <pageMargins left="0.7" right="0.7" top="0.75" bottom="0.75" header="0.3" footer="0.3"/>
      <pageSetup paperSize="9" orientation="portrait" r:id="rId10"/>
    </customSheetView>
    <customSheetView guid="{D3393B8E-C3CB-4E3A-976E-E4CD065299F0}" topLeftCell="D52">
      <selection activeCell="G58" sqref="G58"/>
      <pageMargins left="0.7" right="0.7" top="0.75" bottom="0.75" header="0.3" footer="0.3"/>
      <pageSetup paperSize="9" orientation="portrait" r:id="rId11"/>
    </customSheetView>
    <customSheetView guid="{21329C76-F86B-400D-B8F5-F75B383E5B14}" topLeftCell="A34">
      <selection activeCell="F45" sqref="F45:F46"/>
      <pageMargins left="0.7" right="0.7" top="0.75" bottom="0.75" header="0.3" footer="0.3"/>
      <pageSetup paperSize="9" orientation="portrait" r:id="rId12"/>
    </customSheetView>
    <customSheetView guid="{CFC92B1C-D4F2-414F-8F12-92F529035B08}" topLeftCell="A71">
      <selection activeCell="E101" sqref="E101"/>
      <pageMargins left="0.7" right="0.7" top="0.75" bottom="0.75" header="0.3" footer="0.3"/>
      <pageSetup paperSize="9" orientation="portrait" r:id="rId13"/>
    </customSheetView>
    <customSheetView guid="{697182B0-1BEF-4A85-93A0-596802852AF2}" topLeftCell="A35">
      <selection activeCell="A69" sqref="A69:XFD69"/>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48" sqref="A48:XFD48"/>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tint="-0.249977111117893"/>
  </sheetPr>
  <dimension ref="A1:D25"/>
  <sheetViews>
    <sheetView showGridLines="0" workbookViewId="0">
      <selection activeCell="E4" sqref="E4"/>
    </sheetView>
  </sheetViews>
  <sheetFormatPr defaultColWidth="9.140625" defaultRowHeight="12"/>
  <cols>
    <col min="1" max="1" width="5.85546875" style="2" customWidth="1"/>
    <col min="2" max="2" width="9.140625" style="2"/>
    <col min="3" max="3" width="44.42578125" style="2" customWidth="1"/>
    <col min="4" max="4" width="17.42578125" style="2" customWidth="1"/>
    <col min="5" max="16384" width="9.140625" style="2"/>
  </cols>
  <sheetData>
    <row r="1" spans="1:4" ht="12.75">
      <c r="A1" s="457" t="str">
        <f>HYPERLINK("#INDEX!A2","към началната страница")</f>
        <v>към началната страница</v>
      </c>
      <c r="B1" s="724"/>
      <c r="C1" s="724"/>
    </row>
    <row r="2" spans="1:4" ht="12.75">
      <c r="A2"/>
    </row>
    <row r="3" spans="1:4" ht="12.75">
      <c r="A3"/>
    </row>
    <row r="4" spans="1:4" ht="12.75">
      <c r="A4"/>
    </row>
    <row r="5" spans="1:4" ht="12.75">
      <c r="A5"/>
    </row>
    <row r="6" spans="1:4" ht="12.75">
      <c r="A6"/>
    </row>
    <row r="7" spans="1:4" ht="12.75">
      <c r="A7"/>
    </row>
    <row r="8" spans="1:4" ht="12.75">
      <c r="A8"/>
    </row>
    <row r="9" spans="1:4">
      <c r="B9" s="360" t="s">
        <v>1619</v>
      </c>
      <c r="C9" s="360"/>
      <c r="D9" s="467"/>
    </row>
    <row r="12" spans="1:4" ht="72">
      <c r="C12" s="529" t="s">
        <v>799</v>
      </c>
      <c r="D12" s="145" t="s">
        <v>800</v>
      </c>
    </row>
    <row r="13" spans="1:4">
      <c r="C13" s="33"/>
      <c r="D13" s="14" t="s">
        <v>0</v>
      </c>
    </row>
    <row r="14" spans="1:4">
      <c r="B14" s="42">
        <v>1</v>
      </c>
      <c r="C14" s="214" t="s">
        <v>801</v>
      </c>
      <c r="D14" s="416">
        <v>0</v>
      </c>
    </row>
    <row r="15" spans="1:4">
      <c r="B15" s="42">
        <v>2</v>
      </c>
      <c r="C15" s="214" t="s">
        <v>802</v>
      </c>
      <c r="D15" s="416">
        <v>0</v>
      </c>
    </row>
    <row r="16" spans="1:4">
      <c r="B16" s="42">
        <v>3</v>
      </c>
      <c r="C16" s="214" t="s">
        <v>803</v>
      </c>
      <c r="D16" s="416">
        <v>0</v>
      </c>
    </row>
    <row r="17" spans="2:4">
      <c r="B17" s="42">
        <v>4</v>
      </c>
      <c r="C17" s="214" t="s">
        <v>804</v>
      </c>
      <c r="D17" s="416">
        <v>0</v>
      </c>
    </row>
    <row r="18" spans="2:4">
      <c r="B18" s="42">
        <v>5</v>
      </c>
      <c r="C18" s="214" t="s">
        <v>805</v>
      </c>
      <c r="D18" s="416">
        <v>0</v>
      </c>
    </row>
    <row r="19" spans="2:4">
      <c r="B19" s="42">
        <v>6</v>
      </c>
      <c r="C19" s="214" t="s">
        <v>806</v>
      </c>
      <c r="D19" s="416">
        <v>0</v>
      </c>
    </row>
    <row r="20" spans="2:4">
      <c r="B20" s="42">
        <v>7</v>
      </c>
      <c r="C20" s="214" t="s">
        <v>807</v>
      </c>
      <c r="D20" s="416">
        <v>0</v>
      </c>
    </row>
    <row r="21" spans="2:4">
      <c r="B21" s="42">
        <v>8</v>
      </c>
      <c r="C21" s="214" t="s">
        <v>808</v>
      </c>
      <c r="D21" s="416">
        <v>0</v>
      </c>
    </row>
    <row r="22" spans="2:4">
      <c r="B22" s="42">
        <v>9</v>
      </c>
      <c r="C22" s="214" t="s">
        <v>809</v>
      </c>
      <c r="D22" s="416">
        <v>0</v>
      </c>
    </row>
    <row r="23" spans="2:4">
      <c r="B23" s="42">
        <v>10</v>
      </c>
      <c r="C23" s="214" t="s">
        <v>810</v>
      </c>
      <c r="D23" s="416">
        <v>0</v>
      </c>
    </row>
    <row r="24" spans="2:4">
      <c r="B24" s="42">
        <v>11</v>
      </c>
      <c r="C24" s="214" t="s">
        <v>811</v>
      </c>
      <c r="D24" s="416">
        <v>0</v>
      </c>
    </row>
    <row r="25" spans="2:4" ht="24">
      <c r="B25" s="42" t="s">
        <v>812</v>
      </c>
      <c r="C25" s="60" t="s">
        <v>813</v>
      </c>
      <c r="D25" s="416">
        <v>0</v>
      </c>
    </row>
  </sheetData>
  <customSheetViews>
    <customSheetView guid="{5DDDA852-2807-4645-BC75-EBD4EF3323A7}">
      <selection activeCell="C20" sqref="C20"/>
      <pageMargins left="0.7" right="0.7" top="0.75" bottom="0.75" header="0.3" footer="0.3"/>
    </customSheetView>
    <customSheetView guid="{DB462ED3-28DC-47D7-98F7-CED01F66E2C7}" topLeftCell="A21">
      <selection activeCell="A47" sqref="A47:XFD47"/>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21">
      <selection activeCell="A47" sqref="A47:XFD47"/>
      <pageMargins left="0.7" right="0.7" top="0.75" bottom="0.75" header="0.3" footer="0.3"/>
      <pageSetup paperSize="9" orientation="portrait" r:id="rId3"/>
    </customSheetView>
    <customSheetView guid="{3FCB7B24-049F-4685-83CB-5231093E0117}" topLeftCell="A26">
      <selection activeCell="D49" sqref="D49"/>
      <pageMargins left="0.7" right="0.7" top="0.75" bottom="0.75" header="0.3" footer="0.3"/>
      <pageSetup paperSize="9" orientation="portrait" r:id="rId4"/>
    </customSheetView>
    <customSheetView guid="{F277ACEF-9FF8-431F-8537-DE60B790AA4F}" topLeftCell="A26">
      <selection activeCell="D49" sqref="D49"/>
      <pageMargins left="0.7" right="0.7" top="0.75" bottom="0.75" header="0.3" footer="0.3"/>
      <pageSetup paperSize="9" orientation="portrait" r:id="rId5"/>
    </customSheetView>
    <customSheetView guid="{08462586-B7E0-434D-B6F4-B2B21EAA5D46}">
      <selection activeCell="D42" sqref="D42"/>
      <pageMargins left="0.7" right="0.7" top="0.75" bottom="0.75" header="0.3" footer="0.3"/>
      <pageSetup paperSize="9" orientation="portrait" r:id="rId6"/>
    </customSheetView>
    <customSheetView guid="{59094C18-3CB5-482F-AA6A-9C313A318EBB}" topLeftCell="A19">
      <selection activeCell="D42" sqref="D42"/>
      <pageMargins left="0.7" right="0.7" top="0.75" bottom="0.75" header="0.3" footer="0.3"/>
      <pageSetup paperSize="9" orientation="portrait" r:id="rId7"/>
    </customSheetView>
    <customSheetView guid="{FD092655-EBEC-4730-9895-1567D9B70D5F}" topLeftCell="A22">
      <selection activeCell="G43" sqref="G43"/>
      <pageMargins left="0.7" right="0.7" top="0.75" bottom="0.75" header="0.3" footer="0.3"/>
    </customSheetView>
    <customSheetView guid="{7CA1DEE6-746E-4947-9BED-24AAED6E8B57}" topLeftCell="A22">
      <selection activeCell="G43" sqref="G43"/>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8"/>
    </customSheetView>
    <customSheetView guid="{7CCD1884-1631-4809-8751-AE0939C32419}">
      <selection activeCell="C20" sqref="C20"/>
      <pageMargins left="0.7" right="0.7" top="0.75" bottom="0.75" header="0.3" footer="0.3"/>
    </customSheetView>
    <customSheetView guid="{3AD1D9CC-D162-4119-AFCC-0AF9105FB248}">
      <selection activeCell="C66" sqref="C66:D66"/>
      <pageMargins left="0.7" right="0.7" top="0.75" bottom="0.75" header="0.3" footer="0.3"/>
      <pageSetup paperSize="9" orientation="portrait" r:id="rId9"/>
    </customSheetView>
    <customSheetView guid="{931AA63B-6827-4BF4-8E25-ED232A88A09C}">
      <selection activeCell="B4" sqref="B4"/>
      <pageMargins left="0.7" right="0.7" top="0.75" bottom="0.75" header="0.3" footer="0.3"/>
    </customSheetView>
    <customSheetView guid="{CA1DE4BE-C006-4405-B064-304EE6CCACF1}">
      <selection activeCell="D42" sqref="D42"/>
      <pageMargins left="0.7" right="0.7" top="0.75" bottom="0.75" header="0.3" footer="0.3"/>
      <pageSetup paperSize="9" orientation="portrait" r:id="rId10"/>
    </customSheetView>
    <customSheetView guid="{D3393B8E-C3CB-4E3A-976E-E4CD065299F0}" topLeftCell="A26">
      <selection activeCell="D49" sqref="D49"/>
      <pageMargins left="0.7" right="0.7" top="0.75" bottom="0.75" header="0.3" footer="0.3"/>
      <pageSetup paperSize="9" orientation="portrait" r:id="rId11"/>
    </customSheetView>
    <customSheetView guid="{21329C76-F86B-400D-B8F5-F75B383E5B14}" topLeftCell="A18">
      <selection activeCell="D42" sqref="D42"/>
      <pageMargins left="0.7" right="0.7" top="0.75" bottom="0.75" header="0.3" footer="0.3"/>
      <pageSetup paperSize="9" orientation="portrait" r:id="rId12"/>
    </customSheetView>
    <customSheetView guid="{CFC92B1C-D4F2-414F-8F12-92F529035B08}" topLeftCell="A42">
      <selection activeCell="C66" sqref="C66:D66"/>
      <pageMargins left="0.7" right="0.7" top="0.75" bottom="0.75" header="0.3" footer="0.3"/>
      <pageSetup paperSize="9" orientation="portrait" r:id="rId13"/>
    </customSheetView>
    <customSheetView guid="{697182B0-1BEF-4A85-93A0-596802852AF2}" topLeftCell="A21">
      <selection activeCell="A47" sqref="A47:XFD47"/>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35" sqref="A35:XFD35"/>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14:D25">
    <cfRule type="cellIs" dxfId="2" priority="1" stopIfTrue="1" operator="lessThan">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tint="-0.249977111117893"/>
  </sheetPr>
  <dimension ref="A1:M22"/>
  <sheetViews>
    <sheetView showGridLines="0" workbookViewId="0"/>
  </sheetViews>
  <sheetFormatPr defaultColWidth="9.140625" defaultRowHeight="12"/>
  <cols>
    <col min="1" max="1" width="5.85546875" style="2" customWidth="1"/>
    <col min="2" max="2" width="5.42578125" style="2" customWidth="1"/>
    <col min="3" max="3" width="39.42578125" style="2" customWidth="1"/>
    <col min="4" max="12" width="12" style="2" customWidth="1"/>
    <col min="13" max="13" width="10.85546875" style="2" customWidth="1"/>
    <col min="14" max="16384" width="9.140625" style="2"/>
  </cols>
  <sheetData>
    <row r="1" spans="1:13" ht="12.75">
      <c r="A1" s="457" t="str">
        <f>HYPERLINK("#INDEX!A2","към началната страница")</f>
        <v>към началната страница</v>
      </c>
      <c r="B1" s="724"/>
      <c r="C1" s="724"/>
    </row>
    <row r="2" spans="1:13" ht="12.75">
      <c r="A2"/>
    </row>
    <row r="3" spans="1:13" ht="12.75">
      <c r="A3"/>
    </row>
    <row r="4" spans="1:13" ht="12.75">
      <c r="A4"/>
    </row>
    <row r="5" spans="1:13" ht="12.75">
      <c r="A5"/>
    </row>
    <row r="6" spans="1:13" ht="12.75">
      <c r="A6"/>
    </row>
    <row r="7" spans="1:13" ht="12.75">
      <c r="A7"/>
    </row>
    <row r="8" spans="1:13" ht="12.75">
      <c r="A8"/>
    </row>
    <row r="9" spans="1:13" ht="24.75" customHeight="1">
      <c r="B9" s="889" t="s">
        <v>1023</v>
      </c>
      <c r="C9" s="889"/>
      <c r="D9" s="889"/>
      <c r="E9" s="889"/>
      <c r="F9" s="889"/>
      <c r="G9" s="889"/>
      <c r="H9" s="889"/>
      <c r="I9" s="889"/>
      <c r="J9" s="889"/>
      <c r="K9" s="889"/>
      <c r="L9" s="889"/>
      <c r="M9" s="889"/>
    </row>
    <row r="10" spans="1:13" ht="12.75">
      <c r="B10" s="270"/>
      <c r="C10" s="11"/>
      <c r="D10" s="270"/>
      <c r="E10" s="270"/>
      <c r="F10" s="270"/>
      <c r="G10" s="270"/>
      <c r="H10" s="270"/>
      <c r="I10" s="270"/>
      <c r="J10" s="270"/>
      <c r="K10" s="270"/>
      <c r="L10" s="270"/>
      <c r="M10" s="270"/>
    </row>
    <row r="11" spans="1:13">
      <c r="M11" s="59" t="s">
        <v>1583</v>
      </c>
    </row>
    <row r="12" spans="1:13" ht="13.35" customHeight="1">
      <c r="C12" s="215"/>
      <c r="D12" s="522" t="s">
        <v>814</v>
      </c>
      <c r="E12" s="522"/>
      <c r="F12" s="522"/>
      <c r="G12" s="523" t="s">
        <v>815</v>
      </c>
      <c r="H12" s="524"/>
      <c r="I12" s="524"/>
      <c r="J12" s="524"/>
      <c r="K12" s="524"/>
      <c r="L12" s="525"/>
      <c r="M12" s="528"/>
    </row>
    <row r="13" spans="1:13" ht="48">
      <c r="D13" s="526" t="s">
        <v>746</v>
      </c>
      <c r="E13" s="526" t="s">
        <v>797</v>
      </c>
      <c r="F13" s="526" t="s">
        <v>816</v>
      </c>
      <c r="G13" s="526" t="s">
        <v>817</v>
      </c>
      <c r="H13" s="526" t="s">
        <v>818</v>
      </c>
      <c r="I13" s="526" t="s">
        <v>479</v>
      </c>
      <c r="J13" s="526" t="s">
        <v>478</v>
      </c>
      <c r="K13" s="526" t="s">
        <v>819</v>
      </c>
      <c r="L13" s="526" t="s">
        <v>820</v>
      </c>
      <c r="M13" s="527" t="s">
        <v>821</v>
      </c>
    </row>
    <row r="14" spans="1:13">
      <c r="D14" s="288" t="s">
        <v>0</v>
      </c>
      <c r="E14" s="288" t="s">
        <v>1</v>
      </c>
      <c r="F14" s="288" t="s">
        <v>2</v>
      </c>
      <c r="G14" s="288" t="s">
        <v>3</v>
      </c>
      <c r="H14" s="288" t="s">
        <v>4</v>
      </c>
      <c r="I14" s="288" t="s">
        <v>5</v>
      </c>
      <c r="J14" s="288" t="s">
        <v>6</v>
      </c>
      <c r="K14" s="288" t="s">
        <v>61</v>
      </c>
      <c r="L14" s="288" t="s">
        <v>62</v>
      </c>
      <c r="M14" s="289" t="s">
        <v>63</v>
      </c>
    </row>
    <row r="15" spans="1:13">
      <c r="B15" s="193">
        <v>1</v>
      </c>
      <c r="C15" s="3" t="s">
        <v>822</v>
      </c>
      <c r="D15" s="414"/>
      <c r="E15" s="414"/>
      <c r="F15" s="414"/>
      <c r="G15" s="414"/>
      <c r="H15" s="414"/>
      <c r="I15" s="414"/>
      <c r="J15" s="414"/>
      <c r="K15" s="414"/>
      <c r="L15" s="414"/>
      <c r="M15" s="775">
        <v>91</v>
      </c>
    </row>
    <row r="16" spans="1:13">
      <c r="B16" s="193">
        <v>2</v>
      </c>
      <c r="C16" s="32" t="s">
        <v>823</v>
      </c>
      <c r="D16" s="775">
        <v>7</v>
      </c>
      <c r="E16" s="775">
        <v>9</v>
      </c>
      <c r="F16" s="775">
        <v>16</v>
      </c>
      <c r="G16" s="414"/>
      <c r="H16" s="414"/>
      <c r="I16" s="414"/>
      <c r="J16" s="414"/>
      <c r="K16" s="414"/>
      <c r="L16" s="414"/>
      <c r="M16" s="415"/>
    </row>
    <row r="17" spans="2:13">
      <c r="B17" s="193">
        <v>3</v>
      </c>
      <c r="C17" s="271" t="s">
        <v>824</v>
      </c>
      <c r="D17" s="414"/>
      <c r="E17" s="414"/>
      <c r="F17" s="414"/>
      <c r="G17" s="775">
        <v>2</v>
      </c>
      <c r="H17" s="775">
        <v>25</v>
      </c>
      <c r="I17" s="775">
        <v>5</v>
      </c>
      <c r="J17" s="775">
        <v>12</v>
      </c>
      <c r="K17" s="775">
        <v>9</v>
      </c>
      <c r="L17" s="775">
        <v>3</v>
      </c>
      <c r="M17" s="415"/>
    </row>
    <row r="18" spans="2:13">
      <c r="B18" s="193">
        <v>4</v>
      </c>
      <c r="C18" s="271" t="s">
        <v>825</v>
      </c>
      <c r="D18" s="414"/>
      <c r="E18" s="414"/>
      <c r="F18" s="414"/>
      <c r="G18" s="775">
        <v>0</v>
      </c>
      <c r="H18" s="775">
        <v>0</v>
      </c>
      <c r="I18" s="775">
        <v>4</v>
      </c>
      <c r="J18" s="775">
        <v>5</v>
      </c>
      <c r="K18" s="775">
        <v>5</v>
      </c>
      <c r="L18" s="775">
        <v>5</v>
      </c>
      <c r="M18" s="415"/>
    </row>
    <row r="19" spans="2:13">
      <c r="B19" s="193">
        <v>5</v>
      </c>
      <c r="C19" s="3" t="s">
        <v>826</v>
      </c>
      <c r="D19" s="775">
        <v>330</v>
      </c>
      <c r="E19" s="775">
        <v>7319</v>
      </c>
      <c r="F19" s="776">
        <v>7649</v>
      </c>
      <c r="G19" s="775">
        <v>398</v>
      </c>
      <c r="H19" s="775">
        <v>4738</v>
      </c>
      <c r="I19" s="775">
        <v>973</v>
      </c>
      <c r="J19" s="775">
        <v>2193</v>
      </c>
      <c r="K19" s="775">
        <v>1876</v>
      </c>
      <c r="L19" s="775">
        <v>157</v>
      </c>
      <c r="M19" s="415"/>
    </row>
    <row r="20" spans="2:13">
      <c r="B20" s="193">
        <v>6</v>
      </c>
      <c r="C20" s="32" t="s">
        <v>827</v>
      </c>
      <c r="D20" s="775">
        <v>0</v>
      </c>
      <c r="E20" s="775">
        <v>3540</v>
      </c>
      <c r="F20" s="775">
        <v>3540</v>
      </c>
      <c r="G20" s="775">
        <v>184</v>
      </c>
      <c r="H20" s="775">
        <v>1663</v>
      </c>
      <c r="I20" s="775">
        <v>291</v>
      </c>
      <c r="J20" s="775">
        <v>688</v>
      </c>
      <c r="K20" s="775">
        <v>506</v>
      </c>
      <c r="L20" s="775">
        <v>18</v>
      </c>
      <c r="M20" s="415"/>
    </row>
    <row r="21" spans="2:13">
      <c r="B21" s="193">
        <v>7</v>
      </c>
      <c r="C21" s="271" t="s">
        <v>828</v>
      </c>
      <c r="D21" s="775">
        <v>330</v>
      </c>
      <c r="E21" s="775">
        <v>3779</v>
      </c>
      <c r="F21" s="775">
        <v>4109</v>
      </c>
      <c r="G21" s="775">
        <v>214</v>
      </c>
      <c r="H21" s="775">
        <v>3075</v>
      </c>
      <c r="I21" s="775">
        <v>682</v>
      </c>
      <c r="J21" s="775">
        <v>1505</v>
      </c>
      <c r="K21" s="776">
        <v>1370</v>
      </c>
      <c r="L21" s="776">
        <v>139</v>
      </c>
      <c r="M21" s="415"/>
    </row>
    <row r="22" spans="2:13">
      <c r="C22" s="8" t="s">
        <v>1584</v>
      </c>
    </row>
  </sheetData>
  <customSheetViews>
    <customSheetView guid="{5DDDA852-2807-4645-BC75-EBD4EF3323A7}">
      <selection activeCell="O25" sqref="O25"/>
      <pageMargins left="0.7" right="0.7" top="0.75" bottom="0.75" header="0.3" footer="0.3"/>
    </customSheetView>
    <customSheetView guid="{DB462ED3-28DC-47D7-98F7-CED01F66E2C7}" topLeftCell="A16">
      <selection activeCell="A37" sqref="A37:XFD37"/>
      <pageMargins left="0.7" right="0.7" top="0.75" bottom="0.75" header="0.3" footer="0.3"/>
      <pageSetup paperSize="9" orientation="portrait" r:id="rId1"/>
    </customSheetView>
    <customSheetView guid="{BE68C6EB-1B64-4B3E-8DDC-CA26F318E610}" topLeftCell="A17">
      <selection activeCell="D4" sqref="D4"/>
      <pageMargins left="0.7" right="0.7" top="0.75" bottom="0.75" header="0.3" footer="0.3"/>
      <pageSetup paperSize="9" orientation="portrait" r:id="rId2"/>
    </customSheetView>
    <customSheetView guid="{5AF40965-2356-4A48-B6FA-CB814CA4D7B2}" topLeftCell="A16">
      <selection activeCell="A37" sqref="A37:XFD37"/>
      <pageMargins left="0.7" right="0.7" top="0.75" bottom="0.75" header="0.3" footer="0.3"/>
      <pageSetup paperSize="9" orientation="portrait" r:id="rId3"/>
    </customSheetView>
    <customSheetView guid="{3FCB7B24-049F-4685-83CB-5231093E0117}" topLeftCell="A32">
      <selection activeCell="C57" sqref="C57"/>
      <pageMargins left="0.7" right="0.7" top="0.75" bottom="0.75" header="0.3" footer="0.3"/>
      <pageSetup paperSize="9" orientation="portrait" r:id="rId4"/>
    </customSheetView>
    <customSheetView guid="{F277ACEF-9FF8-431F-8537-DE60B790AA4F}" topLeftCell="A32">
      <selection activeCell="C57" sqref="C57"/>
      <pageMargins left="0.7" right="0.7" top="0.75" bottom="0.75" header="0.3" footer="0.3"/>
      <pageSetup paperSize="9" orientation="portrait" r:id="rId5"/>
    </customSheetView>
    <customSheetView guid="{08462586-B7E0-434D-B6F4-B2B21EAA5D46}" topLeftCell="B1">
      <selection activeCell="N39" sqref="N39"/>
      <pageMargins left="0.7" right="0.7" top="0.75" bottom="0.75" header="0.3" footer="0.3"/>
      <pageSetup paperSize="9" orientation="portrait" r:id="rId6"/>
    </customSheetView>
    <customSheetView guid="{59094C18-3CB5-482F-AA6A-9C313A318EBB}" topLeftCell="A4">
      <selection activeCell="O25" sqref="O25"/>
      <pageMargins left="0.7" right="0.7" top="0.75" bottom="0.75" header="0.3" footer="0.3"/>
      <pageSetup paperSize="9" orientation="portrait" r:id="rId7"/>
    </customSheetView>
    <customSheetView guid="{FD092655-EBEC-4730-9895-1567D9B70D5F}" scale="80">
      <selection activeCell="E44" sqref="E44"/>
      <pageMargins left="0.7" right="0.7" top="0.75" bottom="0.75" header="0.3" footer="0.3"/>
    </customSheetView>
    <customSheetView guid="{7CA1DEE6-746E-4947-9BED-24AAED6E8B57}" scale="80">
      <selection activeCell="E44" sqref="E44"/>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8"/>
    </customSheetView>
    <customSheetView guid="{7CCD1884-1631-4809-8751-AE0939C32419}">
      <selection activeCell="O25" sqref="O25"/>
      <pageMargins left="0.7" right="0.7" top="0.75" bottom="0.75" header="0.3" footer="0.3"/>
    </customSheetView>
    <customSheetView guid="{3AD1D9CC-D162-4119-AFCC-0AF9105FB248}">
      <selection activeCell="E10" sqref="E10"/>
      <pageMargins left="0.7" right="0.7" top="0.75" bottom="0.75" header="0.3" footer="0.3"/>
      <pageSetup paperSize="9" orientation="portrait" r:id="rId9"/>
    </customSheetView>
    <customSheetView guid="{931AA63B-6827-4BF4-8E25-ED232A88A09C}" scale="80">
      <selection activeCell="H44" sqref="H44"/>
      <pageMargins left="0.7" right="0.7" top="0.75" bottom="0.75" header="0.3" footer="0.3"/>
    </customSheetView>
    <customSheetView guid="{CA1DE4BE-C006-4405-B064-304EE6CCACF1}" topLeftCell="B1">
      <selection activeCell="N39" sqref="N39"/>
      <pageMargins left="0.7" right="0.7" top="0.75" bottom="0.75" header="0.3" footer="0.3"/>
      <pageSetup paperSize="9" orientation="portrait" r:id="rId10"/>
    </customSheetView>
    <customSheetView guid="{D3393B8E-C3CB-4E3A-976E-E4CD065299F0}" topLeftCell="A32">
      <selection activeCell="C57" sqref="C57"/>
      <pageMargins left="0.7" right="0.7" top="0.75" bottom="0.75" header="0.3" footer="0.3"/>
      <pageSetup paperSize="9" orientation="portrait" r:id="rId11"/>
    </customSheetView>
    <customSheetView guid="{21329C76-F86B-400D-B8F5-F75B383E5B14}" topLeftCell="B17">
      <selection activeCell="G45" sqref="G45"/>
      <pageMargins left="0.7" right="0.7" top="0.75" bottom="0.75" header="0.3" footer="0.3"/>
      <pageSetup paperSize="9" orientation="portrait" r:id="rId12"/>
    </customSheetView>
    <customSheetView guid="{CFC92B1C-D4F2-414F-8F12-92F529035B08}" topLeftCell="A6">
      <selection activeCell="E10" sqref="E10"/>
      <pageMargins left="0.7" right="0.7" top="0.75" bottom="0.75" header="0.3" footer="0.3"/>
      <pageSetup paperSize="9" orientation="portrait" r:id="rId13"/>
    </customSheetView>
    <customSheetView guid="{697182B0-1BEF-4A85-93A0-596802852AF2}" topLeftCell="A16">
      <selection activeCell="A37" sqref="A37:XFD37"/>
      <pageMargins left="0.7" right="0.7" top="0.75" bottom="0.75" header="0.3" footer="0.3"/>
      <pageSetup paperSize="9" orientation="portrait" r:id="rId14"/>
    </customSheetView>
    <customSheetView guid="{D37F8A47-E42F-4741-BE8D-5D961F7BB394}" topLeftCell="A17">
      <selection activeCell="D4" sqref="D4"/>
      <pageMargins left="0.7" right="0.7" top="0.75" bottom="0.75" header="0.3" footer="0.3"/>
      <pageSetup paperSize="9" orientation="portrait" r:id="rId15"/>
    </customSheetView>
    <customSheetView guid="{C83D4249-7B44-432A-B7FB-A6ACA6880240}" topLeftCell="A17">
      <selection activeCell="D4" sqref="D4"/>
      <pageMargins left="0.7" right="0.7" top="0.75" bottom="0.75" header="0.3" footer="0.3"/>
      <pageSetup paperSize="9" orientation="portrait" r:id="rId16"/>
    </customSheetView>
    <customSheetView guid="{51337751-BEAF-43F3-8CC9-400B99E751E8}">
      <selection activeCell="A33" sqref="A33:XFD33"/>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mergeCells count="1">
    <mergeCell ref="B9:M9"/>
  </mergeCells>
  <conditionalFormatting sqref="F19">
    <cfRule type="cellIs" dxfId="1" priority="11" stopIfTrue="1" operator="lessThan">
      <formula>0</formula>
    </cfRule>
  </conditionalFormatting>
  <conditionalFormatting sqref="K21:L21">
    <cfRule type="cellIs" dxfId="0" priority="12" stopIfTrue="1" operator="lessThan">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AD69-8670-4652-82CE-077AA2B1FC51}">
  <dimension ref="A1:AI122"/>
  <sheetViews>
    <sheetView topLeftCell="D4" workbookViewId="0">
      <selection activeCell="F14" sqref="F14"/>
    </sheetView>
  </sheetViews>
  <sheetFormatPr defaultRowHeight="12.75"/>
  <cols>
    <col min="1" max="1" width="10.7109375" style="332" customWidth="1"/>
    <col min="2" max="2" width="8.7109375" style="332" customWidth="1"/>
    <col min="3" max="3" width="24.28515625" style="612" customWidth="1"/>
    <col min="4" max="4" width="15" style="332" customWidth="1"/>
    <col min="5" max="5" width="33.28515625" style="332" customWidth="1"/>
    <col min="6" max="6" width="35.140625" style="332" customWidth="1"/>
    <col min="7" max="7" width="28.42578125" style="332" customWidth="1"/>
    <col min="8" max="9" width="14.42578125" style="332" customWidth="1"/>
    <col min="10" max="10" width="21.28515625" customWidth="1"/>
    <col min="11" max="11" width="23.42578125" customWidth="1"/>
    <col min="12" max="15" width="11.42578125" customWidth="1"/>
    <col min="16" max="16" width="13.42578125" bestFit="1" customWidth="1"/>
    <col min="17" max="17" width="14.140625" bestFit="1" customWidth="1"/>
    <col min="18" max="18" width="13.28515625" bestFit="1" customWidth="1"/>
    <col min="19" max="19" width="14" bestFit="1" customWidth="1"/>
    <col min="20" max="20" width="15" customWidth="1"/>
    <col min="21" max="21" width="5.85546875" customWidth="1"/>
    <col min="22" max="22" width="10" customWidth="1"/>
    <col min="23" max="23" width="51.140625" customWidth="1"/>
    <col min="24" max="24" width="12.140625" customWidth="1"/>
    <col min="25" max="25" width="22.85546875" customWidth="1"/>
    <col min="26" max="26" width="20" customWidth="1"/>
    <col min="27" max="27" width="18.7109375" customWidth="1"/>
    <col min="28" max="28" width="17.85546875" style="437" customWidth="1"/>
    <col min="29" max="29" width="51.5703125" customWidth="1"/>
    <col min="30" max="30" width="4.140625" customWidth="1"/>
    <col min="31" max="32" width="9.140625" customWidth="1"/>
    <col min="35" max="35" width="26.42578125" customWidth="1"/>
  </cols>
  <sheetData>
    <row r="1" spans="1:35" ht="60" customHeight="1">
      <c r="A1" s="595" t="s">
        <v>1646</v>
      </c>
      <c r="B1" s="595" t="s">
        <v>1432</v>
      </c>
      <c r="C1" s="665" t="s">
        <v>1433</v>
      </c>
      <c r="D1" s="689" t="s">
        <v>1683</v>
      </c>
      <c r="E1" s="595" t="s">
        <v>1688</v>
      </c>
      <c r="F1" s="665" t="s">
        <v>1819</v>
      </c>
      <c r="G1" s="595" t="s">
        <v>1100</v>
      </c>
      <c r="H1" s="595" t="s">
        <v>1815</v>
      </c>
      <c r="I1" s="595" t="s">
        <v>1494</v>
      </c>
      <c r="J1" s="665" t="s">
        <v>1818</v>
      </c>
      <c r="K1" s="669" t="s">
        <v>1826</v>
      </c>
      <c r="L1" s="890" t="s">
        <v>1829</v>
      </c>
      <c r="M1" s="891"/>
      <c r="N1" s="891"/>
      <c r="O1" s="892"/>
      <c r="P1" s="890" t="s">
        <v>1824</v>
      </c>
      <c r="Q1" s="891"/>
      <c r="R1" s="891"/>
      <c r="S1" s="892"/>
    </row>
    <row r="2" spans="1:35" ht="24.75" customHeight="1" thickBot="1">
      <c r="A2" s="670"/>
      <c r="B2" s="670"/>
      <c r="C2" s="671"/>
      <c r="D2" s="670"/>
      <c r="E2" s="670"/>
      <c r="F2" s="671"/>
      <c r="G2" s="670"/>
      <c r="H2" s="670"/>
      <c r="I2" s="670"/>
      <c r="J2" s="670"/>
      <c r="K2" s="672"/>
      <c r="L2" s="665" t="s">
        <v>1820</v>
      </c>
      <c r="M2" s="665" t="s">
        <v>1821</v>
      </c>
      <c r="N2" s="665" t="s">
        <v>1822</v>
      </c>
      <c r="O2" s="665" t="s">
        <v>1823</v>
      </c>
      <c r="P2" s="665" t="s">
        <v>1820</v>
      </c>
      <c r="Q2" s="665" t="s">
        <v>1821</v>
      </c>
      <c r="R2" s="665" t="s">
        <v>1822</v>
      </c>
      <c r="S2" s="665" t="s">
        <v>1823</v>
      </c>
      <c r="V2" s="547" t="s">
        <v>1101</v>
      </c>
      <c r="W2" s="547" t="s">
        <v>1102</v>
      </c>
      <c r="X2" s="548" t="s">
        <v>1103</v>
      </c>
      <c r="Y2" s="547" t="s">
        <v>1104</v>
      </c>
      <c r="Z2" s="548" t="s">
        <v>1105</v>
      </c>
      <c r="AA2" s="548" t="s">
        <v>1106</v>
      </c>
      <c r="AB2" s="340" t="s">
        <v>1416</v>
      </c>
      <c r="AC2" s="340" t="s">
        <v>1422</v>
      </c>
    </row>
    <row r="3" spans="1:35" ht="21.75" customHeight="1" thickTop="1">
      <c r="A3" s="581" t="s">
        <v>1828</v>
      </c>
      <c r="B3" s="582" t="s">
        <v>1502</v>
      </c>
      <c r="C3" s="604" t="e">
        <f>_xlfn.IFNA(VLOOKUP($B3,#REF!,2,0),"")</f>
        <v>#REF!</v>
      </c>
      <c r="D3" s="582">
        <f>INDEX($1:$1048576,MATCH(B3,AB:AB,0),14)</f>
        <v>0</v>
      </c>
      <c r="E3" s="582" t="s">
        <v>1692</v>
      </c>
      <c r="F3" s="686" t="e">
        <f>_xlfn.IFNA(VLOOKUP($B3,#REF!,4,0),"")</f>
        <v>#REF!</v>
      </c>
      <c r="G3" s="582" t="s">
        <v>569</v>
      </c>
      <c r="H3" s="582" t="e">
        <f>_xlfn.IFNA(VLOOKUP(F3,#REF!,6,0),"")</f>
        <v>#REF!</v>
      </c>
      <c r="I3" s="582" t="e">
        <f>_xlfn.IFNA(VLOOKUP(G3,#REF!,6,0),"")</f>
        <v>#REF!</v>
      </c>
      <c r="J3" s="688"/>
      <c r="L3" s="690" t="s">
        <v>1830</v>
      </c>
      <c r="M3" s="685"/>
      <c r="N3" s="685"/>
      <c r="O3" s="685"/>
      <c r="P3" s="691" t="s">
        <v>1830</v>
      </c>
      <c r="Q3" s="673"/>
      <c r="R3" s="673"/>
      <c r="S3" s="673"/>
      <c r="V3" s="549" t="s">
        <v>1107</v>
      </c>
      <c r="W3" s="563" t="s">
        <v>1108</v>
      </c>
      <c r="X3" s="546" t="s">
        <v>499</v>
      </c>
      <c r="Y3" s="563" t="s">
        <v>1109</v>
      </c>
      <c r="Z3" s="546" t="s">
        <v>1110</v>
      </c>
      <c r="AA3" s="563" t="s">
        <v>1111</v>
      </c>
      <c r="AB3" s="561" t="s">
        <v>1398</v>
      </c>
      <c r="AD3">
        <f>COUNTIF($B$3:$B$65,AB3)</f>
        <v>1</v>
      </c>
      <c r="AF3" t="s">
        <v>1541</v>
      </c>
      <c r="AG3">
        <f>COUNTIF($B$3:$B$65,AF3)</f>
        <v>1</v>
      </c>
      <c r="AH3">
        <f>COUNTIF($AB$3:$AB$110,$AF3)</f>
        <v>1</v>
      </c>
      <c r="AI3">
        <f t="shared" ref="AI3:AI27" si="0">VLOOKUP($AF3,$AB$3:$AC$110,2,0)</f>
        <v>0</v>
      </c>
    </row>
    <row r="4" spans="1:35" ht="21.75" customHeight="1">
      <c r="A4" s="581" t="s">
        <v>1828</v>
      </c>
      <c r="B4" s="583" t="s">
        <v>572</v>
      </c>
      <c r="C4" s="607" t="e">
        <f>_xlfn.IFNA(VLOOKUP(RIGHT($B4,3),#REF!,2,0),"")</f>
        <v>#REF!</v>
      </c>
      <c r="D4" s="583"/>
      <c r="E4" s="583"/>
      <c r="F4" s="687" t="e">
        <f>_xlfn.IFNA(VLOOKUP($B4,#REF!,4,0),"")</f>
        <v>#REF!</v>
      </c>
      <c r="G4" s="583" t="s">
        <v>1078</v>
      </c>
      <c r="H4" s="583" t="e">
        <f>_xlfn.IFNA(VLOOKUP(F4,#REF!,6,0),"")</f>
        <v>#REF!</v>
      </c>
      <c r="I4" s="583" t="e">
        <f>_xlfn.IFNA(VLOOKUP(G4,#REF!,6,0),"")</f>
        <v>#REF!</v>
      </c>
      <c r="J4" s="688"/>
      <c r="L4" s="685"/>
      <c r="M4" s="685"/>
      <c r="N4" s="685"/>
      <c r="O4" s="685"/>
      <c r="P4" s="673"/>
      <c r="Q4" s="673"/>
      <c r="R4" s="673"/>
      <c r="S4" s="673"/>
      <c r="V4" s="542" t="s">
        <v>1107</v>
      </c>
      <c r="W4" s="544" t="s">
        <v>1108</v>
      </c>
      <c r="X4" s="543" t="s">
        <v>499</v>
      </c>
      <c r="Y4" s="544" t="s">
        <v>1027</v>
      </c>
      <c r="Z4" s="544" t="s">
        <v>1112</v>
      </c>
      <c r="AA4" s="544" t="s">
        <v>1113</v>
      </c>
      <c r="AB4" s="562" t="s">
        <v>1089</v>
      </c>
      <c r="AD4">
        <f t="shared" ref="AD4:AD67" si="1">COUNTIF($B$3:$B$65,AB4)</f>
        <v>1</v>
      </c>
      <c r="AF4" t="s">
        <v>1540</v>
      </c>
      <c r="AG4">
        <f t="shared" ref="AG4:AG53" si="2">COUNTIF($B$3:$B$65,AF4)</f>
        <v>1</v>
      </c>
      <c r="AH4">
        <f t="shared" ref="AH4:AH27" si="3">COUNTIF($AB$3:$AB$110,AF4)</f>
        <v>1</v>
      </c>
      <c r="AI4">
        <f t="shared" si="0"/>
        <v>0</v>
      </c>
    </row>
    <row r="5" spans="1:35" ht="21.75" customHeight="1">
      <c r="A5" s="581" t="s">
        <v>1828</v>
      </c>
      <c r="B5" s="583" t="s">
        <v>1400</v>
      </c>
      <c r="C5" s="607" t="e">
        <f>_xlfn.IFNA(VLOOKUP(RIGHT($B5,3),#REF!,2,0),"")</f>
        <v>#REF!</v>
      </c>
      <c r="D5" s="583">
        <f>INDEX($1:$1048576,MATCH(B5,AB:AB,0),14)</f>
        <v>0</v>
      </c>
      <c r="E5" s="583" t="s">
        <v>1693</v>
      </c>
      <c r="F5" s="687" t="e">
        <f>_xlfn.IFNA(VLOOKUP($B5,#REF!,4,0),"")</f>
        <v>#REF!</v>
      </c>
      <c r="G5" s="583" t="s">
        <v>1078</v>
      </c>
      <c r="H5" s="583" t="e">
        <f>_xlfn.IFNA(VLOOKUP(F5,#REF!,6,0),"")</f>
        <v>#REF!</v>
      </c>
      <c r="I5" s="583" t="e">
        <f>_xlfn.IFNA(VLOOKUP(G5,#REF!,6,0),"")</f>
        <v>#REF!</v>
      </c>
      <c r="J5" s="688"/>
      <c r="L5" s="685"/>
      <c r="M5" s="685"/>
      <c r="N5" s="685"/>
      <c r="O5" s="685"/>
      <c r="P5" s="673"/>
      <c r="Q5" s="673"/>
      <c r="R5" s="673"/>
      <c r="S5" s="673"/>
      <c r="V5" s="542" t="s">
        <v>1107</v>
      </c>
      <c r="W5" s="544" t="s">
        <v>1108</v>
      </c>
      <c r="X5" s="543" t="s">
        <v>1119</v>
      </c>
      <c r="Y5" s="544" t="s">
        <v>1120</v>
      </c>
      <c r="Z5" s="544" t="s">
        <v>1121</v>
      </c>
      <c r="AA5" s="544" t="s">
        <v>1122</v>
      </c>
      <c r="AB5" s="599" t="s">
        <v>1602</v>
      </c>
      <c r="AC5" s="600" t="s">
        <v>1667</v>
      </c>
      <c r="AD5">
        <f t="shared" si="1"/>
        <v>0</v>
      </c>
      <c r="AF5" t="s">
        <v>1542</v>
      </c>
      <c r="AG5">
        <f t="shared" si="2"/>
        <v>1</v>
      </c>
      <c r="AH5">
        <f t="shared" si="3"/>
        <v>1</v>
      </c>
      <c r="AI5">
        <f t="shared" si="0"/>
        <v>0</v>
      </c>
    </row>
    <row r="6" spans="1:35" ht="21.75" customHeight="1">
      <c r="A6" s="581" t="s">
        <v>1828</v>
      </c>
      <c r="B6" s="583" t="s">
        <v>1438</v>
      </c>
      <c r="C6" s="607" t="e">
        <f>_xlfn.IFNA(VLOOKUP(RIGHT($B6,3),#REF!,2,0),"")</f>
        <v>#REF!</v>
      </c>
      <c r="D6" s="583">
        <f>INDEX($1:$1048576,MATCH(B6,AB:AB,0),14)</f>
        <v>0</v>
      </c>
      <c r="E6" s="583" t="s">
        <v>1693</v>
      </c>
      <c r="F6" s="687" t="e">
        <f>_xlfn.IFNA(VLOOKUP($B6,#REF!,4,0),"")</f>
        <v>#REF!</v>
      </c>
      <c r="G6" s="583" t="s">
        <v>1078</v>
      </c>
      <c r="H6" s="583" t="e">
        <f>_xlfn.IFNA(VLOOKUP(F6,#REF!,6,0),"")</f>
        <v>#REF!</v>
      </c>
      <c r="I6" s="583" t="e">
        <f>_xlfn.IFNA(VLOOKUP(G6,#REF!,6,0),"")</f>
        <v>#REF!</v>
      </c>
      <c r="J6" s="688"/>
      <c r="L6" s="685"/>
      <c r="M6" s="685"/>
      <c r="N6" s="685"/>
      <c r="O6" s="685"/>
      <c r="P6" s="673"/>
      <c r="Q6" s="673"/>
      <c r="R6" s="673"/>
      <c r="S6" s="673"/>
      <c r="V6" s="542" t="s">
        <v>1134</v>
      </c>
      <c r="W6" s="544" t="s">
        <v>1135</v>
      </c>
      <c r="X6" s="543" t="s">
        <v>499</v>
      </c>
      <c r="Y6" s="544" t="s">
        <v>1136</v>
      </c>
      <c r="Z6" s="543" t="s">
        <v>1137</v>
      </c>
      <c r="AA6" s="543" t="s">
        <v>1138</v>
      </c>
      <c r="AB6" s="562" t="s">
        <v>1500</v>
      </c>
      <c r="AD6">
        <f t="shared" si="1"/>
        <v>1</v>
      </c>
      <c r="AF6" t="s">
        <v>1438</v>
      </c>
      <c r="AG6">
        <f t="shared" si="2"/>
        <v>1</v>
      </c>
      <c r="AH6">
        <f t="shared" si="3"/>
        <v>1</v>
      </c>
      <c r="AI6">
        <f t="shared" si="0"/>
        <v>0</v>
      </c>
    </row>
    <row r="7" spans="1:35" ht="21.75" customHeight="1">
      <c r="A7" s="581" t="s">
        <v>1828</v>
      </c>
      <c r="B7" s="583" t="s">
        <v>1504</v>
      </c>
      <c r="C7" s="607" t="e">
        <f>_xlfn.IFNA(VLOOKUP(RIGHT($B7,3),#REF!,2,0),"")</f>
        <v>#REF!</v>
      </c>
      <c r="D7" s="583">
        <f>INDEX($1:$1048576,MATCH(B7,AB:AB,0),14)</f>
        <v>0</v>
      </c>
      <c r="E7" s="583" t="s">
        <v>1693</v>
      </c>
      <c r="F7" s="687" t="e">
        <f>_xlfn.IFNA(VLOOKUP($B7,#REF!,4,0),"")</f>
        <v>#REF!</v>
      </c>
      <c r="G7" s="583" t="s">
        <v>1620</v>
      </c>
      <c r="H7" s="583" t="e">
        <f>_xlfn.IFNA(VLOOKUP(F7,#REF!,6,0),"")</f>
        <v>#REF!</v>
      </c>
      <c r="I7" s="583" t="e">
        <f>_xlfn.IFNA(VLOOKUP(G7,#REF!,6,0),"")</f>
        <v>#REF!</v>
      </c>
      <c r="J7" s="688"/>
      <c r="L7" s="685"/>
      <c r="M7" s="685"/>
      <c r="N7" s="685"/>
      <c r="O7" s="685"/>
      <c r="P7" s="673"/>
      <c r="Q7" s="673"/>
      <c r="R7" s="673"/>
      <c r="S7" s="673"/>
      <c r="V7" s="542" t="s">
        <v>1134</v>
      </c>
      <c r="W7" s="544" t="s">
        <v>1135</v>
      </c>
      <c r="X7" s="543" t="s">
        <v>499</v>
      </c>
      <c r="Y7" s="544" t="s">
        <v>1139</v>
      </c>
      <c r="Z7" s="543" t="s">
        <v>1140</v>
      </c>
      <c r="AA7" s="543" t="s">
        <v>1141</v>
      </c>
      <c r="AB7" s="562" t="s">
        <v>1501</v>
      </c>
      <c r="AD7">
        <f t="shared" si="1"/>
        <v>1</v>
      </c>
      <c r="AF7" t="s">
        <v>1588</v>
      </c>
      <c r="AG7">
        <f t="shared" si="2"/>
        <v>1</v>
      </c>
      <c r="AH7">
        <f t="shared" si="3"/>
        <v>1</v>
      </c>
      <c r="AI7">
        <f t="shared" si="0"/>
        <v>0</v>
      </c>
    </row>
    <row r="8" spans="1:35" ht="21.75" customHeight="1">
      <c r="A8" s="581" t="s">
        <v>1828</v>
      </c>
      <c r="B8" s="583" t="s">
        <v>1089</v>
      </c>
      <c r="C8" s="607" t="e">
        <f>_xlfn.IFNA(VLOOKUP(RIGHT($B8,3),#REF!,2,0),"")</f>
        <v>#REF!</v>
      </c>
      <c r="D8" s="583">
        <f>INDEX($1:$1048576,MATCH(B8,AB:AB,0),14)</f>
        <v>0</v>
      </c>
      <c r="E8" s="614" t="s">
        <v>1691</v>
      </c>
      <c r="F8" s="687" t="e">
        <f>_xlfn.IFNA(VLOOKUP($B8,#REF!,4,0),"")</f>
        <v>#REF!</v>
      </c>
      <c r="G8" s="583" t="s">
        <v>1078</v>
      </c>
      <c r="H8" s="583" t="e">
        <f>_xlfn.IFNA(VLOOKUP(F8,#REF!,6,0),"")</f>
        <v>#REF!</v>
      </c>
      <c r="I8" s="583" t="e">
        <f>_xlfn.IFNA(VLOOKUP(G8,#REF!,6,0),"")</f>
        <v>#REF!</v>
      </c>
      <c r="J8" s="688"/>
      <c r="L8" s="685"/>
      <c r="M8" s="685"/>
      <c r="N8" s="685"/>
      <c r="O8" s="685"/>
      <c r="P8" s="673"/>
      <c r="Q8" s="673"/>
      <c r="R8" s="673"/>
      <c r="S8" s="673"/>
      <c r="V8" s="542" t="s">
        <v>1134</v>
      </c>
      <c r="W8" s="544" t="s">
        <v>1135</v>
      </c>
      <c r="X8" s="543" t="s">
        <v>499</v>
      </c>
      <c r="Y8" s="544" t="s">
        <v>1142</v>
      </c>
      <c r="Z8" s="543" t="s">
        <v>1143</v>
      </c>
      <c r="AA8" s="543" t="s">
        <v>1138</v>
      </c>
      <c r="AB8" s="562" t="s">
        <v>1502</v>
      </c>
      <c r="AD8">
        <f t="shared" si="1"/>
        <v>1</v>
      </c>
      <c r="AF8" s="423" t="s">
        <v>1525</v>
      </c>
      <c r="AG8" s="423">
        <f t="shared" si="2"/>
        <v>0</v>
      </c>
      <c r="AH8" s="423">
        <f t="shared" si="3"/>
        <v>0</v>
      </c>
      <c r="AI8" s="423" t="e">
        <f t="shared" si="0"/>
        <v>#N/A</v>
      </c>
    </row>
    <row r="9" spans="1:35" ht="21.75" customHeight="1">
      <c r="A9" s="581" t="s">
        <v>1828</v>
      </c>
      <c r="B9" s="583" t="s">
        <v>999</v>
      </c>
      <c r="C9" s="607" t="e">
        <f>_xlfn.IFNA(VLOOKUP(RIGHT($B9,3),#REF!,2,0),"")</f>
        <v>#REF!</v>
      </c>
      <c r="D9" s="583"/>
      <c r="E9" s="614"/>
      <c r="F9" s="687" t="e">
        <f>_xlfn.IFNA(VLOOKUP($B9,#REF!,4,0),"")</f>
        <v>#REF!</v>
      </c>
      <c r="G9" s="583" t="s">
        <v>1620</v>
      </c>
      <c r="H9" s="583" t="e">
        <f>_xlfn.IFNA(VLOOKUP(F9,#REF!,6,0),"")</f>
        <v>#REF!</v>
      </c>
      <c r="I9" s="583" t="e">
        <f>_xlfn.IFNA(VLOOKUP(G9,#REF!,6,0),"")</f>
        <v>#REF!</v>
      </c>
      <c r="J9" s="688"/>
      <c r="L9" s="685"/>
      <c r="M9" s="685"/>
      <c r="N9" s="685"/>
      <c r="O9" s="685"/>
      <c r="P9" s="673"/>
      <c r="Q9" s="673"/>
      <c r="R9" s="673"/>
      <c r="S9" s="673"/>
      <c r="V9" s="542" t="s">
        <v>1154</v>
      </c>
      <c r="W9" s="543" t="s">
        <v>1155</v>
      </c>
      <c r="X9" s="543" t="s">
        <v>499</v>
      </c>
      <c r="Y9" s="544" t="s">
        <v>1156</v>
      </c>
      <c r="Z9" s="544" t="s">
        <v>1157</v>
      </c>
      <c r="AA9" s="543" t="s">
        <v>1158</v>
      </c>
      <c r="AB9" s="562" t="s">
        <v>1438</v>
      </c>
      <c r="AD9">
        <f t="shared" si="1"/>
        <v>1</v>
      </c>
      <c r="AF9" t="s">
        <v>1509</v>
      </c>
      <c r="AG9">
        <f t="shared" si="2"/>
        <v>1</v>
      </c>
      <c r="AH9">
        <f t="shared" si="3"/>
        <v>1</v>
      </c>
      <c r="AI9">
        <f t="shared" si="0"/>
        <v>0</v>
      </c>
    </row>
    <row r="10" spans="1:35" ht="21.75" customHeight="1">
      <c r="A10" s="581" t="s">
        <v>1828</v>
      </c>
      <c r="B10" s="582" t="s">
        <v>1500</v>
      </c>
      <c r="C10" s="604" t="s">
        <v>1434</v>
      </c>
      <c r="D10" s="582">
        <f t="shared" ref="D10:D17" si="4">INDEX($1:$1048576,MATCH(B10,AB:AB,0),14)</f>
        <v>0</v>
      </c>
      <c r="E10" s="582" t="s">
        <v>1692</v>
      </c>
      <c r="F10" s="686" t="s">
        <v>1421</v>
      </c>
      <c r="G10" s="582" t="s">
        <v>569</v>
      </c>
      <c r="H10" s="582" t="e">
        <f>_xlfn.IFNA(VLOOKUP(E10,#REF!,6,0),"")</f>
        <v>#REF!</v>
      </c>
      <c r="I10" s="582" t="e">
        <f>_xlfn.IFNA(VLOOKUP(F10,#REF!,6,0),"")</f>
        <v>#REF!</v>
      </c>
      <c r="J10" s="688"/>
      <c r="L10" s="685"/>
      <c r="M10" s="685"/>
      <c r="N10" s="685"/>
      <c r="O10" s="685"/>
      <c r="P10" s="673"/>
      <c r="Q10" s="673"/>
      <c r="R10" s="673"/>
      <c r="S10" s="673"/>
      <c r="V10" s="542" t="s">
        <v>1154</v>
      </c>
      <c r="W10" s="543" t="s">
        <v>1155</v>
      </c>
      <c r="X10" s="543" t="s">
        <v>499</v>
      </c>
      <c r="Y10" s="544" t="s">
        <v>1159</v>
      </c>
      <c r="Z10" s="544" t="s">
        <v>1160</v>
      </c>
      <c r="AA10" s="543" t="s">
        <v>1158</v>
      </c>
      <c r="AB10" s="562" t="s">
        <v>1504</v>
      </c>
      <c r="AD10">
        <f t="shared" si="1"/>
        <v>1</v>
      </c>
      <c r="AF10" s="423" t="s">
        <v>1526</v>
      </c>
      <c r="AG10" s="423">
        <f t="shared" si="2"/>
        <v>0</v>
      </c>
      <c r="AH10" s="423">
        <f t="shared" si="3"/>
        <v>1</v>
      </c>
      <c r="AI10" s="423" t="str">
        <f t="shared" si="0"/>
        <v>Not appl – IRB approach</v>
      </c>
    </row>
    <row r="11" spans="1:35" ht="21.75" customHeight="1">
      <c r="A11" s="581" t="s">
        <v>1828</v>
      </c>
      <c r="B11" s="582" t="s">
        <v>1501</v>
      </c>
      <c r="C11" s="604" t="s">
        <v>1434</v>
      </c>
      <c r="D11" s="582">
        <f t="shared" si="4"/>
        <v>0</v>
      </c>
      <c r="E11" s="582" t="s">
        <v>1692</v>
      </c>
      <c r="F11" s="686" t="s">
        <v>1421</v>
      </c>
      <c r="G11" s="582" t="s">
        <v>569</v>
      </c>
      <c r="H11" s="582" t="e">
        <f>_xlfn.IFNA(VLOOKUP(E11,#REF!,6,0),"")</f>
        <v>#REF!</v>
      </c>
      <c r="I11" s="582" t="e">
        <f>_xlfn.IFNA(VLOOKUP(F11,#REF!,6,0),"")</f>
        <v>#REF!</v>
      </c>
      <c r="J11" s="688"/>
      <c r="L11" s="685"/>
      <c r="M11" s="685"/>
      <c r="N11" s="685"/>
      <c r="O11" s="685"/>
      <c r="P11" s="673"/>
      <c r="Q11" s="673"/>
      <c r="R11" s="673"/>
      <c r="S11" s="673"/>
      <c r="V11" s="542" t="s">
        <v>1154</v>
      </c>
      <c r="W11" s="543" t="s">
        <v>1155</v>
      </c>
      <c r="X11" s="543" t="s">
        <v>1119</v>
      </c>
      <c r="Y11" s="544" t="s">
        <v>1161</v>
      </c>
      <c r="Z11" s="544" t="s">
        <v>1162</v>
      </c>
      <c r="AA11" s="543" t="s">
        <v>1163</v>
      </c>
      <c r="AB11" s="562" t="s">
        <v>1400</v>
      </c>
      <c r="AD11">
        <f t="shared" si="1"/>
        <v>1</v>
      </c>
      <c r="AF11" t="s">
        <v>1527</v>
      </c>
      <c r="AG11">
        <f t="shared" si="2"/>
        <v>1</v>
      </c>
      <c r="AH11">
        <f t="shared" si="3"/>
        <v>1</v>
      </c>
      <c r="AI11" t="str">
        <f t="shared" si="0"/>
        <v>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v>
      </c>
    </row>
    <row r="12" spans="1:35" ht="21.75" customHeight="1">
      <c r="A12" s="581" t="s">
        <v>1828</v>
      </c>
      <c r="B12" s="583" t="s">
        <v>1398</v>
      </c>
      <c r="C12" s="607"/>
      <c r="D12" s="583">
        <f t="shared" si="4"/>
        <v>0</v>
      </c>
      <c r="E12" s="614" t="s">
        <v>1691</v>
      </c>
      <c r="F12" s="687" t="s">
        <v>1420</v>
      </c>
      <c r="G12" s="583" t="s">
        <v>1078</v>
      </c>
      <c r="H12" s="583" t="e">
        <f>_xlfn.IFNA(VLOOKUP(E12,#REF!,6,0),"")</f>
        <v>#REF!</v>
      </c>
      <c r="I12" s="583" t="e">
        <f>_xlfn.IFNA(VLOOKUP(F12,#REF!,6,0),"")</f>
        <v>#REF!</v>
      </c>
      <c r="J12" s="688"/>
      <c r="L12" s="685"/>
      <c r="M12" s="685"/>
      <c r="N12" s="685"/>
      <c r="O12" s="685"/>
      <c r="P12" s="673"/>
      <c r="Q12" s="673"/>
      <c r="R12" s="673"/>
      <c r="S12" s="673"/>
      <c r="V12" s="542" t="s">
        <v>1166</v>
      </c>
      <c r="W12" s="544" t="s">
        <v>1167</v>
      </c>
      <c r="X12" s="543" t="s">
        <v>499</v>
      </c>
      <c r="Y12" s="544" t="s">
        <v>1168</v>
      </c>
      <c r="Z12" s="543" t="s">
        <v>1169</v>
      </c>
      <c r="AA12" s="543" t="s">
        <v>1170</v>
      </c>
      <c r="AB12" s="562" t="s">
        <v>1596</v>
      </c>
      <c r="AD12">
        <f t="shared" si="1"/>
        <v>1</v>
      </c>
      <c r="AF12" t="s">
        <v>1528</v>
      </c>
      <c r="AG12">
        <f t="shared" si="2"/>
        <v>1</v>
      </c>
      <c r="AH12">
        <f t="shared" si="3"/>
        <v>1</v>
      </c>
      <c r="AI12">
        <f t="shared" si="0"/>
        <v>0</v>
      </c>
    </row>
    <row r="13" spans="1:35" ht="21.75" customHeight="1">
      <c r="A13" s="581" t="s">
        <v>1828</v>
      </c>
      <c r="B13" s="583" t="s">
        <v>1588</v>
      </c>
      <c r="C13" s="607"/>
      <c r="D13" s="583">
        <f t="shared" si="4"/>
        <v>0</v>
      </c>
      <c r="E13" s="614" t="s">
        <v>1694</v>
      </c>
      <c r="F13" s="687" t="s">
        <v>1427</v>
      </c>
      <c r="G13" s="583" t="s">
        <v>1078</v>
      </c>
      <c r="H13" s="583" t="e">
        <f>_xlfn.IFNA(VLOOKUP(E13,#REF!,6,0),"")</f>
        <v>#REF!</v>
      </c>
      <c r="I13" s="583" t="e">
        <f>_xlfn.IFNA(VLOOKUP(F13,#REF!,6,0),"")</f>
        <v>#REF!</v>
      </c>
      <c r="J13" s="688"/>
      <c r="L13" s="685"/>
      <c r="M13" s="685"/>
      <c r="N13" s="685"/>
      <c r="O13" s="685"/>
      <c r="P13" s="673"/>
      <c r="Q13" s="673"/>
      <c r="R13" s="673"/>
      <c r="S13" s="673"/>
      <c r="V13" s="542" t="s">
        <v>1166</v>
      </c>
      <c r="W13" s="544" t="s">
        <v>1167</v>
      </c>
      <c r="X13" s="543" t="s">
        <v>499</v>
      </c>
      <c r="Y13" s="544" t="s">
        <v>1171</v>
      </c>
      <c r="Z13" s="543" t="s">
        <v>1172</v>
      </c>
      <c r="AA13" s="543" t="s">
        <v>1173</v>
      </c>
      <c r="AB13" s="562" t="s">
        <v>1595</v>
      </c>
      <c r="AD13">
        <f t="shared" si="1"/>
        <v>1</v>
      </c>
      <c r="AF13" s="423" t="s">
        <v>1529</v>
      </c>
      <c r="AG13" s="423">
        <f t="shared" si="2"/>
        <v>0</v>
      </c>
      <c r="AH13" s="423">
        <f t="shared" si="3"/>
        <v>0</v>
      </c>
      <c r="AI13" s="423" t="e">
        <f t="shared" si="0"/>
        <v>#N/A</v>
      </c>
    </row>
    <row r="14" spans="1:35" ht="21.75" customHeight="1">
      <c r="A14" s="581" t="s">
        <v>1828</v>
      </c>
      <c r="B14" s="583" t="s">
        <v>994</v>
      </c>
      <c r="C14" s="607"/>
      <c r="D14" s="583">
        <f t="shared" si="4"/>
        <v>0</v>
      </c>
      <c r="E14" s="614" t="s">
        <v>1694</v>
      </c>
      <c r="F14" s="667"/>
      <c r="G14" s="583" t="s">
        <v>1078</v>
      </c>
      <c r="H14" s="583" t="e">
        <f>_xlfn.IFNA(VLOOKUP(F14,#REF!,6,0),"")</f>
        <v>#REF!</v>
      </c>
      <c r="I14" s="583" t="e">
        <f>_xlfn.IFNA(VLOOKUP(G14,#REF!,6,0),"")</f>
        <v>#REF!</v>
      </c>
      <c r="J14" s="688"/>
      <c r="L14" s="685"/>
      <c r="M14" s="685"/>
      <c r="N14" s="685"/>
      <c r="O14" s="685"/>
      <c r="P14" s="673"/>
      <c r="Q14" s="673"/>
      <c r="R14" s="673"/>
      <c r="S14" s="673"/>
      <c r="V14" s="542" t="s">
        <v>1176</v>
      </c>
      <c r="W14" s="544" t="s">
        <v>1177</v>
      </c>
      <c r="X14" s="543" t="s">
        <v>499</v>
      </c>
      <c r="Y14" s="544" t="s">
        <v>1178</v>
      </c>
      <c r="Z14" s="544" t="s">
        <v>1179</v>
      </c>
      <c r="AA14" s="543" t="s">
        <v>1180</v>
      </c>
      <c r="AB14" s="562" t="s">
        <v>1592</v>
      </c>
      <c r="AD14">
        <f t="shared" si="1"/>
        <v>1</v>
      </c>
      <c r="AF14" t="s">
        <v>994</v>
      </c>
      <c r="AG14">
        <f t="shared" si="2"/>
        <v>1</v>
      </c>
      <c r="AH14">
        <f t="shared" si="3"/>
        <v>1</v>
      </c>
      <c r="AI14">
        <f t="shared" si="0"/>
        <v>0</v>
      </c>
    </row>
    <row r="15" spans="1:35" ht="21.75" customHeight="1">
      <c r="A15" s="581" t="s">
        <v>1828</v>
      </c>
      <c r="B15" s="583" t="s">
        <v>1511</v>
      </c>
      <c r="C15" s="607"/>
      <c r="D15" s="583">
        <f t="shared" si="4"/>
        <v>0</v>
      </c>
      <c r="E15" s="583" t="s">
        <v>1695</v>
      </c>
      <c r="F15" s="667"/>
      <c r="G15" s="583" t="s">
        <v>1078</v>
      </c>
      <c r="H15" s="583" t="e">
        <f>_xlfn.IFNA(VLOOKUP(F15,#REF!,6,0),"")</f>
        <v>#REF!</v>
      </c>
      <c r="I15" s="583" t="e">
        <f>_xlfn.IFNA(VLOOKUP(G15,#REF!,6,0),"")</f>
        <v>#REF!</v>
      </c>
      <c r="J15" s="688"/>
      <c r="L15" s="685"/>
      <c r="M15" s="685"/>
      <c r="N15" s="685"/>
      <c r="O15" s="685"/>
      <c r="P15" s="673"/>
      <c r="Q15" s="673"/>
      <c r="R15" s="673"/>
      <c r="S15" s="673"/>
      <c r="V15" s="542" t="s">
        <v>1176</v>
      </c>
      <c r="W15" s="544" t="s">
        <v>1177</v>
      </c>
      <c r="X15" s="543" t="s">
        <v>499</v>
      </c>
      <c r="Y15" s="544" t="s">
        <v>1181</v>
      </c>
      <c r="Z15" s="544" t="s">
        <v>1182</v>
      </c>
      <c r="AA15" s="543" t="s">
        <v>1180</v>
      </c>
      <c r="AB15" s="562" t="s">
        <v>1593</v>
      </c>
      <c r="AD15">
        <f t="shared" si="1"/>
        <v>1</v>
      </c>
      <c r="AF15" t="s">
        <v>1596</v>
      </c>
      <c r="AG15">
        <f t="shared" si="2"/>
        <v>1</v>
      </c>
      <c r="AH15">
        <f t="shared" si="3"/>
        <v>1</v>
      </c>
      <c r="AI15">
        <f t="shared" si="0"/>
        <v>0</v>
      </c>
    </row>
    <row r="16" spans="1:35" ht="21.75" customHeight="1">
      <c r="A16" s="581" t="s">
        <v>1828</v>
      </c>
      <c r="B16" s="583" t="s">
        <v>1508</v>
      </c>
      <c r="C16" s="607"/>
      <c r="D16" s="583">
        <f t="shared" si="4"/>
        <v>0</v>
      </c>
      <c r="E16" s="583" t="s">
        <v>1696</v>
      </c>
      <c r="F16" s="667"/>
      <c r="G16" s="583" t="s">
        <v>1078</v>
      </c>
      <c r="H16" s="583" t="e">
        <f>_xlfn.IFNA(VLOOKUP(F16,#REF!,6,0),"")</f>
        <v>#REF!</v>
      </c>
      <c r="I16" s="583" t="e">
        <f>_xlfn.IFNA(VLOOKUP(G16,#REF!,6,0),"")</f>
        <v>#REF!</v>
      </c>
      <c r="J16" s="688"/>
      <c r="L16" s="685"/>
      <c r="M16" s="685"/>
      <c r="N16" s="685"/>
      <c r="O16" s="685"/>
      <c r="P16" s="673"/>
      <c r="Q16" s="673"/>
      <c r="R16" s="673"/>
      <c r="S16" s="673"/>
      <c r="V16" s="542" t="s">
        <v>1176</v>
      </c>
      <c r="W16" s="544" t="s">
        <v>1177</v>
      </c>
      <c r="X16" s="543" t="s">
        <v>499</v>
      </c>
      <c r="Y16" s="544" t="s">
        <v>1183</v>
      </c>
      <c r="Z16" s="544" t="s">
        <v>1179</v>
      </c>
      <c r="AA16" s="543" t="s">
        <v>1180</v>
      </c>
      <c r="AB16" s="562" t="s">
        <v>1594</v>
      </c>
      <c r="AD16">
        <f t="shared" si="1"/>
        <v>1</v>
      </c>
      <c r="AF16" t="s">
        <v>1595</v>
      </c>
      <c r="AG16">
        <f t="shared" si="2"/>
        <v>1</v>
      </c>
      <c r="AH16">
        <f t="shared" si="3"/>
        <v>1</v>
      </c>
      <c r="AI16">
        <f t="shared" si="0"/>
        <v>0</v>
      </c>
    </row>
    <row r="17" spans="1:35" ht="21.75" customHeight="1">
      <c r="A17" s="581" t="s">
        <v>1828</v>
      </c>
      <c r="B17" s="654" t="s">
        <v>1563</v>
      </c>
      <c r="C17" s="654" t="s">
        <v>1435</v>
      </c>
      <c r="D17" s="654">
        <f t="shared" si="4"/>
        <v>0</v>
      </c>
      <c r="E17" s="654" t="s">
        <v>1701</v>
      </c>
      <c r="F17" s="654" t="s">
        <v>1428</v>
      </c>
      <c r="G17" s="654" t="s">
        <v>1439</v>
      </c>
      <c r="H17" s="654" t="e">
        <f>_xlfn.IFNA(VLOOKUP(F17,#REF!,6,0),"")</f>
        <v>#REF!</v>
      </c>
      <c r="I17" s="654" t="e">
        <f>_xlfn.IFNA(VLOOKUP(G17,#REF!,6,0),"")</f>
        <v>#REF!</v>
      </c>
      <c r="J17" s="688"/>
      <c r="L17" s="685"/>
      <c r="M17" s="685"/>
      <c r="N17" s="685"/>
      <c r="O17" s="685"/>
      <c r="P17" s="673"/>
      <c r="Q17" s="673"/>
      <c r="R17" s="673"/>
      <c r="S17" s="673"/>
      <c r="V17" s="542" t="s">
        <v>1189</v>
      </c>
      <c r="W17" s="544" t="s">
        <v>1190</v>
      </c>
      <c r="X17" s="543" t="s">
        <v>499</v>
      </c>
      <c r="Y17" s="544" t="s">
        <v>1001</v>
      </c>
      <c r="Z17" s="543" t="s">
        <v>1194</v>
      </c>
      <c r="AA17" s="543" t="s">
        <v>1195</v>
      </c>
      <c r="AB17" s="562" t="s">
        <v>963</v>
      </c>
      <c r="AD17">
        <f t="shared" si="1"/>
        <v>1</v>
      </c>
      <c r="AF17" t="s">
        <v>1407</v>
      </c>
      <c r="AG17">
        <f t="shared" si="2"/>
        <v>1</v>
      </c>
      <c r="AH17">
        <f t="shared" si="3"/>
        <v>1</v>
      </c>
      <c r="AI17">
        <f t="shared" si="0"/>
        <v>0</v>
      </c>
    </row>
    <row r="18" spans="1:35" ht="21.75" customHeight="1">
      <c r="A18" s="581" t="s">
        <v>1828</v>
      </c>
      <c r="B18" s="583" t="s">
        <v>1589</v>
      </c>
      <c r="C18" s="607"/>
      <c r="D18" s="583" t="s">
        <v>1684</v>
      </c>
      <c r="E18" s="583"/>
      <c r="F18" s="656"/>
      <c r="G18" s="583" t="s">
        <v>1078</v>
      </c>
      <c r="H18" s="583" t="e">
        <f>_xlfn.IFNA(VLOOKUP(F18,#REF!,6,0),"")</f>
        <v>#REF!</v>
      </c>
      <c r="I18" s="583" t="e">
        <f>_xlfn.IFNA(VLOOKUP(G18,#REF!,6,0),"")</f>
        <v>#REF!</v>
      </c>
      <c r="J18" s="688"/>
      <c r="L18" s="685"/>
      <c r="M18" s="685"/>
      <c r="N18" s="685"/>
      <c r="O18" s="685"/>
      <c r="P18" s="673"/>
      <c r="Q18" s="673"/>
      <c r="R18" s="673"/>
      <c r="S18" s="673"/>
      <c r="V18" s="542" t="s">
        <v>1189</v>
      </c>
      <c r="W18" s="544" t="s">
        <v>1190</v>
      </c>
      <c r="X18" s="543" t="s">
        <v>499</v>
      </c>
      <c r="Y18" s="544" t="s">
        <v>1197</v>
      </c>
      <c r="Z18" s="543" t="s">
        <v>1198</v>
      </c>
      <c r="AA18" s="543" t="s">
        <v>1199</v>
      </c>
      <c r="AB18" s="562" t="s">
        <v>964</v>
      </c>
      <c r="AD18">
        <f t="shared" si="1"/>
        <v>1</v>
      </c>
      <c r="AF18" t="s">
        <v>1513</v>
      </c>
      <c r="AG18">
        <f t="shared" si="2"/>
        <v>1</v>
      </c>
      <c r="AH18">
        <f t="shared" si="3"/>
        <v>1</v>
      </c>
      <c r="AI18">
        <f t="shared" si="0"/>
        <v>0</v>
      </c>
    </row>
    <row r="19" spans="1:35" ht="21.75" customHeight="1">
      <c r="A19" s="581" t="s">
        <v>1828</v>
      </c>
      <c r="B19" s="654" t="s">
        <v>1000</v>
      </c>
      <c r="C19" s="654" t="e">
        <f>_xlfn.IFNA(VLOOKUP($B19,#REF!,2,0),"")</f>
        <v>#REF!</v>
      </c>
      <c r="D19" s="654">
        <f t="shared" ref="D19:D33" si="5">INDEX($1:$1048576,MATCH(B19,AB:AB,0),14)</f>
        <v>0</v>
      </c>
      <c r="E19" s="654" t="s">
        <v>1704</v>
      </c>
      <c r="F19" s="654" t="e">
        <f>_xlfn.IFNA(VLOOKUP($B19,#REF!,4,0),"")</f>
        <v>#REF!</v>
      </c>
      <c r="G19" s="654" t="s">
        <v>1417</v>
      </c>
      <c r="H19" s="654" t="e">
        <f>_xlfn.IFNA(VLOOKUP(F19,#REF!,6,0),"")</f>
        <v>#REF!</v>
      </c>
      <c r="I19" s="654" t="e">
        <f>_xlfn.IFNA(VLOOKUP(G19,#REF!,6,0),"")</f>
        <v>#REF!</v>
      </c>
      <c r="J19" s="688"/>
      <c r="L19" s="685"/>
      <c r="M19" s="685"/>
      <c r="N19" s="685"/>
      <c r="O19" s="685"/>
      <c r="P19" s="673"/>
      <c r="Q19" s="673"/>
      <c r="R19" s="673"/>
      <c r="S19" s="673"/>
      <c r="V19" s="542" t="s">
        <v>1202</v>
      </c>
      <c r="W19" s="544" t="s">
        <v>1203</v>
      </c>
      <c r="X19" s="543" t="s">
        <v>499</v>
      </c>
      <c r="Y19" s="544" t="s">
        <v>1210</v>
      </c>
      <c r="Z19" s="544" t="s">
        <v>1211</v>
      </c>
      <c r="AA19" s="543" t="s">
        <v>1212</v>
      </c>
      <c r="AB19" s="562" t="s">
        <v>1404</v>
      </c>
      <c r="AD19">
        <f t="shared" si="1"/>
        <v>1</v>
      </c>
      <c r="AF19" t="s">
        <v>1507</v>
      </c>
      <c r="AG19">
        <f t="shared" si="2"/>
        <v>1</v>
      </c>
      <c r="AH19">
        <f t="shared" si="3"/>
        <v>1</v>
      </c>
      <c r="AI19">
        <f t="shared" si="0"/>
        <v>0</v>
      </c>
    </row>
    <row r="20" spans="1:35" ht="21.75" customHeight="1">
      <c r="A20" s="581" t="s">
        <v>1828</v>
      </c>
      <c r="B20" s="585" t="s">
        <v>1404</v>
      </c>
      <c r="C20" s="605" t="e">
        <f>_xlfn.IFNA(VLOOKUP($B20,#REF!,2,0),"")</f>
        <v>#REF!</v>
      </c>
      <c r="D20" s="585">
        <f t="shared" si="5"/>
        <v>0</v>
      </c>
      <c r="E20" s="585" t="s">
        <v>1697</v>
      </c>
      <c r="F20" s="657" t="e">
        <f>_xlfn.IFNA(VLOOKUP($B20,#REF!,4,0),"")</f>
        <v>#REF!</v>
      </c>
      <c r="G20" s="585" t="s">
        <v>965</v>
      </c>
      <c r="H20" s="585" t="e">
        <f>_xlfn.IFNA(VLOOKUP(F20,#REF!,6,0),"")</f>
        <v>#REF!</v>
      </c>
      <c r="I20" s="585" t="e">
        <f>_xlfn.IFNA(VLOOKUP(G20,#REF!,6,0),"")</f>
        <v>#REF!</v>
      </c>
      <c r="J20" s="688"/>
      <c r="L20" s="685"/>
      <c r="M20" s="685"/>
      <c r="N20" s="685"/>
      <c r="O20" s="685"/>
      <c r="P20" s="673"/>
      <c r="Q20" s="673"/>
      <c r="R20" s="673"/>
      <c r="S20" s="673"/>
      <c r="V20" s="542" t="s">
        <v>1202</v>
      </c>
      <c r="W20" s="544" t="s">
        <v>1203</v>
      </c>
      <c r="X20" s="543" t="s">
        <v>499</v>
      </c>
      <c r="Y20" s="544" t="s">
        <v>1213</v>
      </c>
      <c r="Z20" s="544" t="s">
        <v>1214</v>
      </c>
      <c r="AA20" s="543" t="s">
        <v>1215</v>
      </c>
      <c r="AB20" s="562" t="s">
        <v>1510</v>
      </c>
      <c r="AC20" s="188"/>
      <c r="AD20">
        <f t="shared" si="1"/>
        <v>1</v>
      </c>
      <c r="AF20" t="s">
        <v>1408</v>
      </c>
      <c r="AG20">
        <f t="shared" si="2"/>
        <v>1</v>
      </c>
      <c r="AH20">
        <f t="shared" si="3"/>
        <v>1</v>
      </c>
      <c r="AI20">
        <f t="shared" si="0"/>
        <v>0</v>
      </c>
    </row>
    <row r="21" spans="1:35" ht="21.75" customHeight="1">
      <c r="A21" s="581" t="s">
        <v>1828</v>
      </c>
      <c r="B21" s="582" t="s">
        <v>1510</v>
      </c>
      <c r="C21" s="604" t="e">
        <f>_xlfn.IFNA(VLOOKUP($B21,#REF!,2,0),"")</f>
        <v>#REF!</v>
      </c>
      <c r="D21" s="582">
        <f t="shared" si="5"/>
        <v>0</v>
      </c>
      <c r="E21" s="582" t="s">
        <v>1697</v>
      </c>
      <c r="F21" s="655" t="e">
        <f>_xlfn.IFNA(VLOOKUP($B21,#REF!,4,0),"")</f>
        <v>#REF!</v>
      </c>
      <c r="G21" s="582" t="s">
        <v>569</v>
      </c>
      <c r="H21" s="582" t="e">
        <f>_xlfn.IFNA(VLOOKUP(F21,#REF!,6,0),"")</f>
        <v>#REF!</v>
      </c>
      <c r="I21" s="582" t="e">
        <f>_xlfn.IFNA(VLOOKUP(G21,#REF!,6,0),"")</f>
        <v>#REF!</v>
      </c>
      <c r="J21" s="688"/>
      <c r="L21" s="685"/>
      <c r="M21" s="685"/>
      <c r="N21" s="685"/>
      <c r="O21" s="685"/>
      <c r="P21" s="673"/>
      <c r="Q21" s="673"/>
      <c r="R21" s="673"/>
      <c r="S21" s="673"/>
      <c r="V21" s="542" t="s">
        <v>1202</v>
      </c>
      <c r="W21" s="544" t="s">
        <v>1203</v>
      </c>
      <c r="X21" s="543" t="s">
        <v>499</v>
      </c>
      <c r="Y21" s="544" t="s">
        <v>1216</v>
      </c>
      <c r="Z21" s="544" t="s">
        <v>1217</v>
      </c>
      <c r="AA21" s="543" t="s">
        <v>1218</v>
      </c>
      <c r="AB21" s="562" t="s">
        <v>1405</v>
      </c>
      <c r="AD21">
        <f t="shared" si="1"/>
        <v>1</v>
      </c>
      <c r="AF21" t="s">
        <v>1409</v>
      </c>
      <c r="AG21">
        <f t="shared" si="2"/>
        <v>1</v>
      </c>
      <c r="AH21">
        <f t="shared" si="3"/>
        <v>1</v>
      </c>
      <c r="AI21">
        <f t="shared" si="0"/>
        <v>0</v>
      </c>
    </row>
    <row r="22" spans="1:35" ht="21.75" customHeight="1">
      <c r="A22" s="581" t="s">
        <v>1828</v>
      </c>
      <c r="B22" s="585" t="s">
        <v>1407</v>
      </c>
      <c r="C22" s="605" t="e">
        <f>_xlfn.IFNA(VLOOKUP($B22,#REF!,2,0),"")</f>
        <v>#REF!</v>
      </c>
      <c r="D22" s="585">
        <f t="shared" si="5"/>
        <v>0</v>
      </c>
      <c r="E22" s="585" t="s">
        <v>1697</v>
      </c>
      <c r="F22" s="657" t="e">
        <f>_xlfn.IFNA(VLOOKUP($B22,#REF!,4,0),"")</f>
        <v>#REF!</v>
      </c>
      <c r="G22" s="585" t="s">
        <v>965</v>
      </c>
      <c r="H22" s="585" t="e">
        <f>_xlfn.IFNA(VLOOKUP(F22,#REF!,6,0),"")</f>
        <v>#REF!</v>
      </c>
      <c r="I22" s="585" t="e">
        <f>_xlfn.IFNA(VLOOKUP(G22,#REF!,6,0),"")</f>
        <v>#REF!</v>
      </c>
      <c r="J22" s="688"/>
      <c r="L22" s="685"/>
      <c r="M22" s="685"/>
      <c r="N22" s="685"/>
      <c r="O22" s="685"/>
      <c r="P22" s="673"/>
      <c r="Q22" s="673"/>
      <c r="R22" s="673"/>
      <c r="S22" s="673"/>
      <c r="V22" s="542" t="s">
        <v>1202</v>
      </c>
      <c r="W22" s="544" t="s">
        <v>1203</v>
      </c>
      <c r="X22" s="543" t="s">
        <v>499</v>
      </c>
      <c r="Y22" s="544" t="s">
        <v>1219</v>
      </c>
      <c r="Z22" s="544" t="s">
        <v>1211</v>
      </c>
      <c r="AA22" s="543" t="s">
        <v>1220</v>
      </c>
      <c r="AB22" s="599" t="s">
        <v>1590</v>
      </c>
      <c r="AC22" s="600" t="s">
        <v>1666</v>
      </c>
      <c r="AD22">
        <f t="shared" si="1"/>
        <v>1</v>
      </c>
      <c r="AF22" t="s">
        <v>1410</v>
      </c>
      <c r="AG22">
        <f t="shared" si="2"/>
        <v>1</v>
      </c>
      <c r="AH22">
        <f t="shared" si="3"/>
        <v>1</v>
      </c>
      <c r="AI22">
        <f t="shared" si="0"/>
        <v>0</v>
      </c>
    </row>
    <row r="23" spans="1:35" ht="21.75" customHeight="1">
      <c r="A23" s="581" t="s">
        <v>1828</v>
      </c>
      <c r="B23" s="585" t="s">
        <v>1513</v>
      </c>
      <c r="C23" s="605" t="e">
        <f>_xlfn.IFNA(VLOOKUP($B23,#REF!,2,0),"")</f>
        <v>#REF!</v>
      </c>
      <c r="D23" s="585">
        <f t="shared" si="5"/>
        <v>0</v>
      </c>
      <c r="E23" s="585" t="s">
        <v>1697</v>
      </c>
      <c r="F23" s="657" t="e">
        <f>_xlfn.IFNA(VLOOKUP($B23,#REF!,4,0),"")</f>
        <v>#REF!</v>
      </c>
      <c r="G23" s="585" t="s">
        <v>965</v>
      </c>
      <c r="H23" s="585" t="e">
        <f>_xlfn.IFNA(VLOOKUP(F23,#REF!,6,0),"")</f>
        <v>#REF!</v>
      </c>
      <c r="I23" s="585" t="e">
        <f>_xlfn.IFNA(VLOOKUP(G23,#REF!,6,0),"")</f>
        <v>#REF!</v>
      </c>
      <c r="J23" s="688"/>
      <c r="L23" s="685"/>
      <c r="M23" s="685"/>
      <c r="N23" s="685"/>
      <c r="O23" s="685"/>
      <c r="P23" s="673"/>
      <c r="Q23" s="673"/>
      <c r="R23" s="673"/>
      <c r="S23" s="673"/>
      <c r="V23" s="542" t="s">
        <v>1202</v>
      </c>
      <c r="W23" s="544" t="s">
        <v>1203</v>
      </c>
      <c r="X23" s="543" t="s">
        <v>499</v>
      </c>
      <c r="Y23" s="544" t="s">
        <v>1006</v>
      </c>
      <c r="Z23" s="544" t="s">
        <v>1221</v>
      </c>
      <c r="AA23" s="543" t="s">
        <v>1212</v>
      </c>
      <c r="AB23" s="562" t="s">
        <v>1407</v>
      </c>
      <c r="AD23">
        <f t="shared" si="1"/>
        <v>1</v>
      </c>
      <c r="AF23" t="s">
        <v>1411</v>
      </c>
      <c r="AG23">
        <f t="shared" si="2"/>
        <v>1</v>
      </c>
      <c r="AH23">
        <f t="shared" si="3"/>
        <v>1</v>
      </c>
      <c r="AI23">
        <f t="shared" si="0"/>
        <v>0</v>
      </c>
    </row>
    <row r="24" spans="1:35" ht="21.75" customHeight="1">
      <c r="A24" s="581" t="s">
        <v>1828</v>
      </c>
      <c r="B24" s="585" t="s">
        <v>1507</v>
      </c>
      <c r="C24" s="605" t="e">
        <f>_xlfn.IFNA(VLOOKUP($B24,#REF!,2,0),"")</f>
        <v>#REF!</v>
      </c>
      <c r="D24" s="585">
        <f t="shared" si="5"/>
        <v>0</v>
      </c>
      <c r="E24" s="585" t="s">
        <v>1697</v>
      </c>
      <c r="F24" s="657" t="e">
        <f>_xlfn.IFNA(VLOOKUP($B24,#REF!,4,0),"")</f>
        <v>#REF!</v>
      </c>
      <c r="G24" s="585" t="s">
        <v>965</v>
      </c>
      <c r="H24" s="585" t="e">
        <f>_xlfn.IFNA(VLOOKUP(F24,#REF!,6,0),"")</f>
        <v>#REF!</v>
      </c>
      <c r="I24" s="585" t="e">
        <f>_xlfn.IFNA(VLOOKUP(G24,#REF!,6,0),"")</f>
        <v>#REF!</v>
      </c>
      <c r="J24" s="688"/>
      <c r="L24" s="685"/>
      <c r="M24" s="685"/>
      <c r="N24" s="685"/>
      <c r="O24" s="685"/>
      <c r="P24" s="673"/>
      <c r="Q24" s="673"/>
      <c r="R24" s="673"/>
      <c r="S24" s="673"/>
      <c r="V24" s="542" t="s">
        <v>1202</v>
      </c>
      <c r="W24" s="544" t="s">
        <v>1203</v>
      </c>
      <c r="X24" s="543" t="s">
        <v>499</v>
      </c>
      <c r="Y24" s="544" t="s">
        <v>1222</v>
      </c>
      <c r="Z24" s="544" t="s">
        <v>1221</v>
      </c>
      <c r="AA24" s="543" t="s">
        <v>1220</v>
      </c>
      <c r="AB24" s="562" t="s">
        <v>1513</v>
      </c>
      <c r="AD24">
        <f t="shared" si="1"/>
        <v>1</v>
      </c>
      <c r="AF24" t="s">
        <v>1412</v>
      </c>
      <c r="AG24">
        <f t="shared" si="2"/>
        <v>1</v>
      </c>
      <c r="AH24">
        <f t="shared" si="3"/>
        <v>1</v>
      </c>
      <c r="AI24">
        <f t="shared" si="0"/>
        <v>0</v>
      </c>
    </row>
    <row r="25" spans="1:35" ht="21.75" customHeight="1">
      <c r="A25" s="581" t="s">
        <v>1828</v>
      </c>
      <c r="B25" s="585" t="s">
        <v>1408</v>
      </c>
      <c r="C25" s="605" t="e">
        <f>_xlfn.IFNA(VLOOKUP($B25,#REF!,2,0),"")</f>
        <v>#REF!</v>
      </c>
      <c r="D25" s="585">
        <f t="shared" si="5"/>
        <v>0</v>
      </c>
      <c r="E25" s="585" t="s">
        <v>1697</v>
      </c>
      <c r="F25" s="657" t="e">
        <f>_xlfn.IFNA(VLOOKUP($B25,#REF!,4,0),"")</f>
        <v>#REF!</v>
      </c>
      <c r="G25" s="585" t="s">
        <v>965</v>
      </c>
      <c r="H25" s="585" t="e">
        <f>_xlfn.IFNA(VLOOKUP(F25,#REF!,6,0),"")</f>
        <v>#REF!</v>
      </c>
      <c r="I25" s="585" t="e">
        <f>_xlfn.IFNA(VLOOKUP(G25,#REF!,6,0),"")</f>
        <v>#REF!</v>
      </c>
      <c r="J25" s="688"/>
      <c r="L25" s="685"/>
      <c r="M25" s="685"/>
      <c r="N25" s="685"/>
      <c r="O25" s="685"/>
      <c r="P25" s="673"/>
      <c r="Q25" s="673"/>
      <c r="R25" s="673"/>
      <c r="S25" s="673"/>
      <c r="V25" s="542" t="s">
        <v>1202</v>
      </c>
      <c r="W25" s="544" t="s">
        <v>1203</v>
      </c>
      <c r="X25" s="543" t="s">
        <v>499</v>
      </c>
      <c r="Y25" s="544" t="s">
        <v>1223</v>
      </c>
      <c r="Z25" s="544" t="s">
        <v>1224</v>
      </c>
      <c r="AA25" s="543" t="s">
        <v>1225</v>
      </c>
      <c r="AB25" s="562" t="s">
        <v>1507</v>
      </c>
      <c r="AD25">
        <f t="shared" si="1"/>
        <v>1</v>
      </c>
      <c r="AF25" t="s">
        <v>1404</v>
      </c>
      <c r="AG25">
        <f t="shared" si="2"/>
        <v>1</v>
      </c>
      <c r="AH25">
        <f t="shared" si="3"/>
        <v>1</v>
      </c>
      <c r="AI25">
        <f t="shared" si="0"/>
        <v>0</v>
      </c>
    </row>
    <row r="26" spans="1:35" ht="21.75" customHeight="1">
      <c r="A26" s="581" t="s">
        <v>1828</v>
      </c>
      <c r="B26" s="585" t="s">
        <v>1409</v>
      </c>
      <c r="C26" s="605" t="e">
        <f>_xlfn.IFNA(VLOOKUP($B26,#REF!,2,0),"")</f>
        <v>#REF!</v>
      </c>
      <c r="D26" s="585">
        <f t="shared" si="5"/>
        <v>0</v>
      </c>
      <c r="E26" s="585" t="s">
        <v>1697</v>
      </c>
      <c r="F26" s="657" t="e">
        <f>_xlfn.IFNA(VLOOKUP($B26,#REF!,4,0),"")</f>
        <v>#REF!</v>
      </c>
      <c r="G26" s="585" t="s">
        <v>965</v>
      </c>
      <c r="H26" s="585" t="e">
        <f>_xlfn.IFNA(VLOOKUP(F26,#REF!,6,0),"")</f>
        <v>#REF!</v>
      </c>
      <c r="I26" s="585" t="e">
        <f>_xlfn.IFNA(VLOOKUP(G26,#REF!,6,0),"")</f>
        <v>#REF!</v>
      </c>
      <c r="J26" s="688"/>
      <c r="L26" s="685"/>
      <c r="M26" s="685"/>
      <c r="N26" s="685"/>
      <c r="O26" s="685"/>
      <c r="P26" s="673"/>
      <c r="Q26" s="673"/>
      <c r="R26" s="673"/>
      <c r="S26" s="673"/>
      <c r="V26" s="542" t="s">
        <v>1202</v>
      </c>
      <c r="W26" s="544" t="s">
        <v>1203</v>
      </c>
      <c r="X26" s="543" t="s">
        <v>499</v>
      </c>
      <c r="Y26" s="544" t="s">
        <v>1005</v>
      </c>
      <c r="Z26" s="544" t="s">
        <v>1226</v>
      </c>
      <c r="AA26" s="544" t="s">
        <v>1227</v>
      </c>
      <c r="AB26" s="562" t="s">
        <v>1408</v>
      </c>
      <c r="AD26">
        <f t="shared" si="1"/>
        <v>1</v>
      </c>
      <c r="AF26" s="423" t="s">
        <v>1523</v>
      </c>
      <c r="AG26" s="423">
        <f t="shared" si="2"/>
        <v>0</v>
      </c>
      <c r="AH26" s="423">
        <f t="shared" si="3"/>
        <v>0</v>
      </c>
      <c r="AI26" s="423" t="e">
        <f t="shared" si="0"/>
        <v>#N/A</v>
      </c>
    </row>
    <row r="27" spans="1:35" ht="21.75" customHeight="1">
      <c r="A27" s="581" t="s">
        <v>1828</v>
      </c>
      <c r="B27" s="585" t="s">
        <v>1410</v>
      </c>
      <c r="C27" s="605" t="e">
        <f>_xlfn.IFNA(VLOOKUP($B27,#REF!,2,0),"")</f>
        <v>#REF!</v>
      </c>
      <c r="D27" s="585">
        <f t="shared" si="5"/>
        <v>0</v>
      </c>
      <c r="E27" s="585" t="s">
        <v>1697</v>
      </c>
      <c r="F27" s="657" t="e">
        <f>_xlfn.IFNA(VLOOKUP($B27,#REF!,4,0),"")</f>
        <v>#REF!</v>
      </c>
      <c r="G27" s="585" t="s">
        <v>965</v>
      </c>
      <c r="H27" s="585" t="e">
        <f>_xlfn.IFNA(VLOOKUP(F27,#REF!,6,0),"")</f>
        <v>#REF!</v>
      </c>
      <c r="I27" s="585" t="e">
        <f>_xlfn.IFNA(VLOOKUP(G27,#REF!,6,0),"")</f>
        <v>#REF!</v>
      </c>
      <c r="J27" s="688"/>
      <c r="L27" s="685"/>
      <c r="M27" s="685"/>
      <c r="N27" s="685"/>
      <c r="O27" s="685"/>
      <c r="P27" s="673"/>
      <c r="Q27" s="673"/>
      <c r="R27" s="673"/>
      <c r="S27" s="673"/>
      <c r="V27" s="542" t="s">
        <v>1202</v>
      </c>
      <c r="W27" s="544" t="s">
        <v>1203</v>
      </c>
      <c r="X27" s="543" t="s">
        <v>499</v>
      </c>
      <c r="Y27" s="544" t="s">
        <v>1002</v>
      </c>
      <c r="Z27" s="544" t="s">
        <v>1228</v>
      </c>
      <c r="AA27" s="544" t="s">
        <v>1229</v>
      </c>
      <c r="AB27" s="562" t="s">
        <v>1409</v>
      </c>
      <c r="AD27">
        <f t="shared" si="1"/>
        <v>1</v>
      </c>
      <c r="AF27" t="s">
        <v>1405</v>
      </c>
      <c r="AG27">
        <f t="shared" si="2"/>
        <v>1</v>
      </c>
      <c r="AH27">
        <f t="shared" si="3"/>
        <v>1</v>
      </c>
      <c r="AI27">
        <f t="shared" si="0"/>
        <v>0</v>
      </c>
    </row>
    <row r="28" spans="1:35" ht="21.75" customHeight="1">
      <c r="A28" s="581" t="s">
        <v>1828</v>
      </c>
      <c r="B28" s="582" t="s">
        <v>1411</v>
      </c>
      <c r="C28" s="604" t="e">
        <f>_xlfn.IFNA(VLOOKUP($B28,#REF!,2,0),"")</f>
        <v>#REF!</v>
      </c>
      <c r="D28" s="582">
        <f t="shared" si="5"/>
        <v>0</v>
      </c>
      <c r="E28" s="582" t="s">
        <v>1697</v>
      </c>
      <c r="F28" s="655" t="e">
        <f>_xlfn.IFNA(VLOOKUP($B28,#REF!,4,0),"")</f>
        <v>#REF!</v>
      </c>
      <c r="G28" s="616" t="s">
        <v>1711</v>
      </c>
      <c r="H28" s="582" t="e">
        <f>_xlfn.IFNA(VLOOKUP(F28,#REF!,6,0),"")</f>
        <v>#REF!</v>
      </c>
      <c r="I28" s="582" t="e">
        <f>_xlfn.IFNA(VLOOKUP(G28,#REF!,6,0),"")</f>
        <v>#REF!</v>
      </c>
      <c r="J28" s="688"/>
      <c r="L28" s="685"/>
      <c r="M28" s="685"/>
      <c r="N28" s="685"/>
      <c r="O28" s="685"/>
      <c r="P28" s="673"/>
      <c r="Q28" s="673"/>
      <c r="R28" s="673"/>
      <c r="S28" s="673"/>
      <c r="V28" s="542" t="s">
        <v>1202</v>
      </c>
      <c r="W28" s="544" t="s">
        <v>1203</v>
      </c>
      <c r="X28" s="543" t="s">
        <v>499</v>
      </c>
      <c r="Y28" s="544" t="s">
        <v>1230</v>
      </c>
      <c r="Z28" s="544" t="s">
        <v>1221</v>
      </c>
      <c r="AA28" s="544" t="s">
        <v>1220</v>
      </c>
      <c r="AB28" s="562" t="s">
        <v>1410</v>
      </c>
      <c r="AD28">
        <f t="shared" si="1"/>
        <v>1</v>
      </c>
      <c r="AF28" s="597" t="s">
        <v>1406</v>
      </c>
      <c r="AG28" s="598">
        <f>COUNTIF($B$3:$B$65,"EU CR2-A")</f>
        <v>1</v>
      </c>
      <c r="AH28" s="598">
        <f>COUNTIF($AB$3:$AB$110,"EU CR2-A")</f>
        <v>1</v>
      </c>
      <c r="AI28" s="598" t="str">
        <f>VLOOKUP("EU CR2-A",$AB$3:$AC$110,2,0)</f>
        <v>EU CR2a показваме като EU CR2-A</v>
      </c>
    </row>
    <row r="29" spans="1:35" ht="21.75" customHeight="1">
      <c r="A29" s="581" t="s">
        <v>1828</v>
      </c>
      <c r="B29" s="585" t="s">
        <v>1412</v>
      </c>
      <c r="C29" s="605" t="e">
        <f>_xlfn.IFNA(VLOOKUP($B29,#REF!,2,0),"")</f>
        <v>#REF!</v>
      </c>
      <c r="D29" s="585">
        <f t="shared" si="5"/>
        <v>0</v>
      </c>
      <c r="E29" s="585" t="s">
        <v>1697</v>
      </c>
      <c r="F29" s="657" t="e">
        <f>_xlfn.IFNA(VLOOKUP($B29,#REF!,4,0),"")</f>
        <v>#REF!</v>
      </c>
      <c r="G29" s="585" t="s">
        <v>965</v>
      </c>
      <c r="H29" s="585" t="e">
        <f>_xlfn.IFNA(VLOOKUP(F29,#REF!,6,0),"")</f>
        <v>#REF!</v>
      </c>
      <c r="I29" s="585" t="e">
        <f>_xlfn.IFNA(VLOOKUP(G29,#REF!,6,0),"")</f>
        <v>#REF!</v>
      </c>
      <c r="J29" s="688"/>
      <c r="L29" s="685"/>
      <c r="M29" s="685"/>
      <c r="N29" s="685"/>
      <c r="O29" s="685"/>
      <c r="P29" s="673"/>
      <c r="Q29" s="673"/>
      <c r="R29" s="673"/>
      <c r="S29" s="673"/>
      <c r="V29" s="542" t="s">
        <v>1202</v>
      </c>
      <c r="W29" s="544" t="s">
        <v>1203</v>
      </c>
      <c r="X29" s="543" t="s">
        <v>499</v>
      </c>
      <c r="Y29" s="544" t="s">
        <v>1003</v>
      </c>
      <c r="Z29" s="544" t="s">
        <v>1221</v>
      </c>
      <c r="AA29" s="543" t="s">
        <v>1212</v>
      </c>
      <c r="AB29" s="562" t="s">
        <v>1411</v>
      </c>
      <c r="AD29">
        <f t="shared" si="1"/>
        <v>1</v>
      </c>
      <c r="AF29" t="s">
        <v>1508</v>
      </c>
      <c r="AG29">
        <f t="shared" si="2"/>
        <v>1</v>
      </c>
      <c r="AH29">
        <f t="shared" ref="AH29:AH53" si="6">COUNTIF($AB$3:$AB$110,AF29)</f>
        <v>1</v>
      </c>
      <c r="AI29">
        <f t="shared" ref="AI29:AI53" si="7">VLOOKUP($AF29,$AB$3:$AC$110,2,0)</f>
        <v>0</v>
      </c>
    </row>
    <row r="30" spans="1:35" ht="21.75" customHeight="1">
      <c r="A30" s="581" t="s">
        <v>1828</v>
      </c>
      <c r="B30" s="585" t="s">
        <v>1405</v>
      </c>
      <c r="C30" s="605" t="e">
        <f>_xlfn.IFNA(VLOOKUP($B30,#REF!,2,0),"")</f>
        <v>#REF!</v>
      </c>
      <c r="D30" s="585">
        <f t="shared" si="5"/>
        <v>0</v>
      </c>
      <c r="E30" s="585" t="s">
        <v>1697</v>
      </c>
      <c r="F30" s="657" t="e">
        <f>_xlfn.IFNA(VLOOKUP($B30,#REF!,4,0),"")</f>
        <v>#REF!</v>
      </c>
      <c r="G30" s="585" t="s">
        <v>965</v>
      </c>
      <c r="H30" s="585" t="e">
        <f>_xlfn.IFNA(VLOOKUP(F30,#REF!,6,0),"")</f>
        <v>#REF!</v>
      </c>
      <c r="I30" s="585" t="e">
        <f>_xlfn.IFNA(VLOOKUP(G30,#REF!,6,0),"")</f>
        <v>#REF!</v>
      </c>
      <c r="J30" s="688"/>
      <c r="L30" s="685"/>
      <c r="M30" s="685"/>
      <c r="N30" s="685"/>
      <c r="O30" s="685"/>
      <c r="P30" s="673"/>
      <c r="Q30" s="673"/>
      <c r="R30" s="673"/>
      <c r="S30" s="673"/>
      <c r="V30" s="542" t="s">
        <v>1202</v>
      </c>
      <c r="W30" s="544" t="s">
        <v>1203</v>
      </c>
      <c r="X30" s="543" t="s">
        <v>499</v>
      </c>
      <c r="Y30" s="544" t="s">
        <v>1004</v>
      </c>
      <c r="Z30" s="544" t="s">
        <v>1221</v>
      </c>
      <c r="AA30" s="543" t="s">
        <v>1220</v>
      </c>
      <c r="AB30" s="562" t="s">
        <v>1412</v>
      </c>
      <c r="AD30">
        <f t="shared" si="1"/>
        <v>1</v>
      </c>
      <c r="AF30" t="s">
        <v>1511</v>
      </c>
      <c r="AG30">
        <f t="shared" si="2"/>
        <v>1</v>
      </c>
      <c r="AH30">
        <f t="shared" si="6"/>
        <v>1</v>
      </c>
      <c r="AI30">
        <f t="shared" si="7"/>
        <v>0</v>
      </c>
    </row>
    <row r="31" spans="1:35" ht="21.75" customHeight="1">
      <c r="A31" s="581" t="s">
        <v>1828</v>
      </c>
      <c r="B31" s="585" t="s">
        <v>1590</v>
      </c>
      <c r="C31" s="605" t="e">
        <f>_xlfn.IFNA(VLOOKUP($B31,#REF!,2,0),"")</f>
        <v>#REF!</v>
      </c>
      <c r="D31" s="585">
        <f t="shared" si="5"/>
        <v>0</v>
      </c>
      <c r="E31" s="585" t="s">
        <v>1697</v>
      </c>
      <c r="F31" s="657" t="e">
        <f>_xlfn.IFNA(VLOOKUP($B31,#REF!,4,0),"")</f>
        <v>#REF!</v>
      </c>
      <c r="G31" s="585" t="s">
        <v>965</v>
      </c>
      <c r="H31" s="585" t="e">
        <f>_xlfn.IFNA(VLOOKUP(F31,#REF!,6,0),"")</f>
        <v>#REF!</v>
      </c>
      <c r="I31" s="585" t="e">
        <f>_xlfn.IFNA(VLOOKUP(G31,#REF!,6,0),"")</f>
        <v>#REF!</v>
      </c>
      <c r="J31" s="688"/>
      <c r="L31" s="685"/>
      <c r="M31" s="685"/>
      <c r="N31" s="685"/>
      <c r="O31" s="685"/>
      <c r="P31" s="673"/>
      <c r="Q31" s="673"/>
      <c r="R31" s="673"/>
      <c r="S31" s="673"/>
      <c r="V31" s="542" t="s">
        <v>1233</v>
      </c>
      <c r="W31" s="544" t="s">
        <v>1234</v>
      </c>
      <c r="X31" s="543" t="s">
        <v>499</v>
      </c>
      <c r="Y31" s="544" t="s">
        <v>1238</v>
      </c>
      <c r="Z31" s="569" t="s">
        <v>1239</v>
      </c>
      <c r="AA31" s="543" t="s">
        <v>1240</v>
      </c>
      <c r="AB31" s="562" t="s">
        <v>1508</v>
      </c>
      <c r="AD31">
        <f t="shared" si="1"/>
        <v>1</v>
      </c>
      <c r="AF31" t="s">
        <v>1512</v>
      </c>
      <c r="AG31">
        <f t="shared" si="2"/>
        <v>1</v>
      </c>
      <c r="AH31">
        <f t="shared" si="6"/>
        <v>1</v>
      </c>
      <c r="AI31">
        <f t="shared" si="7"/>
        <v>0</v>
      </c>
    </row>
    <row r="32" spans="1:35" ht="21.75" customHeight="1">
      <c r="A32" s="581" t="s">
        <v>1828</v>
      </c>
      <c r="B32" s="583" t="s">
        <v>1512</v>
      </c>
      <c r="C32" s="607" t="e">
        <f>_xlfn.IFNA(VLOOKUP($B32,#REF!,2,0),"")</f>
        <v>#REF!</v>
      </c>
      <c r="D32" s="583">
        <f t="shared" si="5"/>
        <v>0</v>
      </c>
      <c r="E32" s="583" t="s">
        <v>1695</v>
      </c>
      <c r="F32" s="656" t="e">
        <f>_xlfn.IFNA(VLOOKUP($B32,#REF!,4,0),"")</f>
        <v>#REF!</v>
      </c>
      <c r="G32" s="583" t="s">
        <v>1078</v>
      </c>
      <c r="H32" s="583" t="e">
        <f>_xlfn.IFNA(VLOOKUP(F32,#REF!,6,0),"")</f>
        <v>#REF!</v>
      </c>
      <c r="I32" s="583" t="e">
        <f>_xlfn.IFNA(VLOOKUP(G32,#REF!,6,0),"")</f>
        <v>#REF!</v>
      </c>
      <c r="J32" s="688"/>
      <c r="L32" s="685"/>
      <c r="M32" s="685"/>
      <c r="N32" s="685"/>
      <c r="O32" s="685"/>
      <c r="P32" s="673"/>
      <c r="Q32" s="673"/>
      <c r="R32" s="673"/>
      <c r="S32" s="673"/>
      <c r="V32" s="542" t="s">
        <v>1243</v>
      </c>
      <c r="W32" s="544" t="s">
        <v>1244</v>
      </c>
      <c r="X32" s="543" t="s">
        <v>499</v>
      </c>
      <c r="Y32" s="544" t="s">
        <v>1248</v>
      </c>
      <c r="Z32" s="544" t="s">
        <v>1249</v>
      </c>
      <c r="AA32" s="543" t="s">
        <v>1250</v>
      </c>
      <c r="AB32" s="562" t="s">
        <v>1511</v>
      </c>
      <c r="AD32">
        <f t="shared" si="1"/>
        <v>1</v>
      </c>
      <c r="AF32" s="423" t="s">
        <v>1413</v>
      </c>
      <c r="AG32" s="423">
        <f t="shared" si="2"/>
        <v>0</v>
      </c>
      <c r="AH32" s="423">
        <f t="shared" si="6"/>
        <v>1</v>
      </c>
      <c r="AI32" s="423" t="str">
        <f t="shared" si="7"/>
        <v>Not appl – IRB approach</v>
      </c>
    </row>
    <row r="33" spans="1:35" ht="21.75" customHeight="1">
      <c r="A33" s="581" t="s">
        <v>1828</v>
      </c>
      <c r="B33" s="583" t="s">
        <v>1509</v>
      </c>
      <c r="C33" s="607" t="e">
        <f>_xlfn.IFNA(VLOOKUP($B33,#REF!,2,0),"")</f>
        <v>#REF!</v>
      </c>
      <c r="D33" s="583">
        <f t="shared" si="5"/>
        <v>0</v>
      </c>
      <c r="E33" s="614" t="s">
        <v>1694</v>
      </c>
      <c r="F33" s="656" t="e">
        <f>_xlfn.IFNA(VLOOKUP($B33,#REF!,4,0),"")</f>
        <v>#REF!</v>
      </c>
      <c r="G33" s="583" t="s">
        <v>1078</v>
      </c>
      <c r="H33" s="583" t="e">
        <f>_xlfn.IFNA(VLOOKUP(F33,#REF!,6,0),"")</f>
        <v>#REF!</v>
      </c>
      <c r="I33" s="583" t="e">
        <f>_xlfn.IFNA(VLOOKUP(G33,#REF!,6,0),"")</f>
        <v>#REF!</v>
      </c>
      <c r="J33" s="688"/>
      <c r="L33" s="685"/>
      <c r="M33" s="685"/>
      <c r="N33" s="685"/>
      <c r="O33" s="685"/>
      <c r="P33" s="673"/>
      <c r="Q33" s="673"/>
      <c r="R33" s="673"/>
      <c r="S33" s="673"/>
      <c r="V33" s="542" t="s">
        <v>1243</v>
      </c>
      <c r="W33" s="544" t="s">
        <v>1244</v>
      </c>
      <c r="X33" s="543" t="s">
        <v>499</v>
      </c>
      <c r="Y33" s="544" t="s">
        <v>1251</v>
      </c>
      <c r="Z33" s="543" t="s">
        <v>1252</v>
      </c>
      <c r="AA33" s="543" t="s">
        <v>1253</v>
      </c>
      <c r="AB33" s="562" t="s">
        <v>1512</v>
      </c>
      <c r="AD33">
        <f t="shared" si="1"/>
        <v>1</v>
      </c>
      <c r="AF33" s="423" t="s">
        <v>1517</v>
      </c>
      <c r="AG33" s="423">
        <f t="shared" si="2"/>
        <v>0</v>
      </c>
      <c r="AH33" s="423">
        <f t="shared" si="6"/>
        <v>0</v>
      </c>
      <c r="AI33" s="423" t="e">
        <f t="shared" si="7"/>
        <v>#N/A</v>
      </c>
    </row>
    <row r="34" spans="1:35" ht="21.75" customHeight="1">
      <c r="A34" s="581" t="s">
        <v>1828</v>
      </c>
      <c r="B34" s="583" t="s">
        <v>1591</v>
      </c>
      <c r="C34" s="583" t="e">
        <f>_xlfn.IFNA(VLOOKUP($B34,#REF!,2,0),"")</f>
        <v>#REF!</v>
      </c>
      <c r="D34" s="583" t="s">
        <v>1287</v>
      </c>
      <c r="E34" s="614" t="s">
        <v>1694</v>
      </c>
      <c r="F34" s="656" t="e">
        <f>_xlfn.IFNA(VLOOKUP($B34,#REF!,4,0),"")</f>
        <v>#REF!</v>
      </c>
      <c r="G34" s="583" t="s">
        <v>1078</v>
      </c>
      <c r="H34" s="583" t="e">
        <f>_xlfn.IFNA(VLOOKUP(F34,#REF!,6,0),"")</f>
        <v>#REF!</v>
      </c>
      <c r="I34" s="583" t="e">
        <f>_xlfn.IFNA(VLOOKUP(G34,#REF!,6,0),"")</f>
        <v>#REF!</v>
      </c>
      <c r="J34" s="688"/>
      <c r="L34" s="685"/>
      <c r="M34" s="685"/>
      <c r="N34" s="685"/>
      <c r="O34" s="685"/>
      <c r="P34" s="673"/>
      <c r="Q34" s="673"/>
      <c r="R34" s="673"/>
      <c r="S34" s="673"/>
      <c r="V34" s="542" t="s">
        <v>1287</v>
      </c>
      <c r="W34" s="544" t="s">
        <v>1288</v>
      </c>
      <c r="X34" s="543" t="s">
        <v>499</v>
      </c>
      <c r="Y34" s="544" t="s">
        <v>214</v>
      </c>
      <c r="Z34" s="570" t="s">
        <v>1292</v>
      </c>
      <c r="AA34" s="543" t="s">
        <v>1293</v>
      </c>
      <c r="AB34" s="562" t="s">
        <v>1588</v>
      </c>
      <c r="AD34">
        <f t="shared" si="1"/>
        <v>1</v>
      </c>
      <c r="AF34" s="423" t="s">
        <v>1519</v>
      </c>
      <c r="AG34" s="423">
        <f t="shared" si="2"/>
        <v>0</v>
      </c>
      <c r="AH34" s="423">
        <f t="shared" si="6"/>
        <v>1</v>
      </c>
      <c r="AI34" s="423" t="str">
        <f t="shared" si="7"/>
        <v>Not appl – IRB approach</v>
      </c>
    </row>
    <row r="35" spans="1:35" ht="21.75" customHeight="1">
      <c r="A35" s="581" t="s">
        <v>1828</v>
      </c>
      <c r="B35" s="583" t="s">
        <v>1527</v>
      </c>
      <c r="C35" s="607" t="e">
        <f>_xlfn.IFNA(VLOOKUP($B35,#REF!,2,0),"")</f>
        <v>#REF!</v>
      </c>
      <c r="D35" s="583">
        <f t="shared" ref="D35:D44" si="8">INDEX($1:$1048576,MATCH(B35,AB:AB,0),14)</f>
        <v>0</v>
      </c>
      <c r="E35" s="614" t="s">
        <v>1694</v>
      </c>
      <c r="F35" s="656" t="e">
        <f>_xlfn.IFNA(VLOOKUP($B35,#REF!,4,0),"")</f>
        <v>#REF!</v>
      </c>
      <c r="G35" s="583" t="s">
        <v>1078</v>
      </c>
      <c r="H35" s="583" t="e">
        <f>_xlfn.IFNA(VLOOKUP(F35,#REF!,6,0),"")</f>
        <v>#REF!</v>
      </c>
      <c r="I35" s="583" t="e">
        <f>_xlfn.IFNA(VLOOKUP(G35,#REF!,6,0),"")</f>
        <v>#REF!</v>
      </c>
      <c r="J35" s="688"/>
      <c r="L35" s="685"/>
      <c r="M35" s="685"/>
      <c r="N35" s="685"/>
      <c r="O35" s="685"/>
      <c r="P35" s="673"/>
      <c r="Q35" s="673"/>
      <c r="R35" s="673"/>
      <c r="S35" s="673"/>
      <c r="V35" s="542" t="s">
        <v>1287</v>
      </c>
      <c r="W35" s="544" t="s">
        <v>1288</v>
      </c>
      <c r="X35" s="543" t="s">
        <v>499</v>
      </c>
      <c r="Y35" s="544" t="s">
        <v>1297</v>
      </c>
      <c r="Z35" s="544" t="s">
        <v>1298</v>
      </c>
      <c r="AA35" s="543" t="s">
        <v>1299</v>
      </c>
      <c r="AB35" s="562" t="s">
        <v>1509</v>
      </c>
      <c r="AD35">
        <f t="shared" si="1"/>
        <v>1</v>
      </c>
      <c r="AF35" s="423" t="s">
        <v>1518</v>
      </c>
      <c r="AG35" s="423">
        <f t="shared" si="2"/>
        <v>0</v>
      </c>
      <c r="AH35" s="423">
        <f t="shared" si="6"/>
        <v>1</v>
      </c>
      <c r="AI35" s="423" t="str">
        <f t="shared" si="7"/>
        <v>Not appl – IRB approach</v>
      </c>
    </row>
    <row r="36" spans="1:35" ht="21.75" customHeight="1">
      <c r="A36" s="581" t="s">
        <v>1828</v>
      </c>
      <c r="B36" s="583" t="s">
        <v>1528</v>
      </c>
      <c r="C36" s="607" t="e">
        <f>_xlfn.IFNA(VLOOKUP($B36,#REF!,2,0),"")</f>
        <v>#REF!</v>
      </c>
      <c r="D36" s="583">
        <f t="shared" si="8"/>
        <v>0</v>
      </c>
      <c r="E36" s="614" t="s">
        <v>1694</v>
      </c>
      <c r="F36" s="656" t="e">
        <f>_xlfn.IFNA(VLOOKUP($B36,#REF!,4,0),"")</f>
        <v>#REF!</v>
      </c>
      <c r="G36" s="583" t="s">
        <v>1078</v>
      </c>
      <c r="H36" s="583" t="e">
        <f>_xlfn.IFNA(VLOOKUP(F36,#REF!,6,0),"")</f>
        <v>#REF!</v>
      </c>
      <c r="I36" s="583" t="e">
        <f>_xlfn.IFNA(VLOOKUP(G36,#REF!,6,0),"")</f>
        <v>#REF!</v>
      </c>
      <c r="J36" s="688"/>
      <c r="L36" s="685"/>
      <c r="M36" s="685"/>
      <c r="N36" s="685"/>
      <c r="O36" s="685"/>
      <c r="P36" s="673"/>
      <c r="Q36" s="673"/>
      <c r="R36" s="673"/>
      <c r="S36" s="673"/>
      <c r="V36" s="542" t="s">
        <v>1287</v>
      </c>
      <c r="W36" s="544" t="s">
        <v>1288</v>
      </c>
      <c r="X36" s="543" t="s">
        <v>499</v>
      </c>
      <c r="Y36" s="544" t="s">
        <v>1302</v>
      </c>
      <c r="Z36" s="570" t="s">
        <v>1303</v>
      </c>
      <c r="AA36" s="543" t="s">
        <v>1304</v>
      </c>
      <c r="AB36" s="562" t="s">
        <v>1527</v>
      </c>
      <c r="AC36" s="574" t="s">
        <v>1689</v>
      </c>
      <c r="AD36">
        <f t="shared" si="1"/>
        <v>1</v>
      </c>
      <c r="AF36" s="423" t="s">
        <v>1520</v>
      </c>
      <c r="AG36" s="423">
        <f t="shared" si="2"/>
        <v>0</v>
      </c>
      <c r="AH36" s="423">
        <f t="shared" si="6"/>
        <v>1</v>
      </c>
      <c r="AI36" s="423" t="str">
        <f t="shared" si="7"/>
        <v>Not appl – IRB approach</v>
      </c>
    </row>
    <row r="37" spans="1:35" ht="21.75" customHeight="1">
      <c r="A37" s="581" t="s">
        <v>1828</v>
      </c>
      <c r="B37" s="586" t="s">
        <v>963</v>
      </c>
      <c r="C37" s="587" t="e">
        <f>_xlfn.IFNA(VLOOKUP($B37,#REF!,2,0),"")</f>
        <v>#REF!</v>
      </c>
      <c r="D37" s="586">
        <f t="shared" si="8"/>
        <v>0</v>
      </c>
      <c r="E37" s="586" t="s">
        <v>1698</v>
      </c>
      <c r="F37" s="658" t="e">
        <f>_xlfn.IFNA(VLOOKUP($B37,#REF!,4,0),"")</f>
        <v>#REF!</v>
      </c>
      <c r="G37" s="586" t="s">
        <v>598</v>
      </c>
      <c r="H37" s="587" t="e">
        <f>_xlfn.IFNA(VLOOKUP(F37,#REF!,6,0),"")</f>
        <v>#REF!</v>
      </c>
      <c r="I37" s="587" t="e">
        <f>_xlfn.IFNA(VLOOKUP(G37,#REF!,6,0),"")</f>
        <v>#REF!</v>
      </c>
      <c r="J37" s="688"/>
      <c r="L37" s="685"/>
      <c r="M37" s="685"/>
      <c r="N37" s="685"/>
      <c r="O37" s="685"/>
      <c r="P37" s="673"/>
      <c r="Q37" s="673"/>
      <c r="R37" s="673"/>
      <c r="S37" s="673"/>
      <c r="V37" s="542" t="s">
        <v>1287</v>
      </c>
      <c r="W37" s="544" t="s">
        <v>1288</v>
      </c>
      <c r="X37" s="543" t="s">
        <v>499</v>
      </c>
      <c r="Y37" s="544" t="s">
        <v>1305</v>
      </c>
      <c r="Z37" s="571" t="s">
        <v>1306</v>
      </c>
      <c r="AA37" s="543" t="s">
        <v>1307</v>
      </c>
      <c r="AB37" s="562" t="s">
        <v>1528</v>
      </c>
      <c r="AD37">
        <f t="shared" si="1"/>
        <v>1</v>
      </c>
      <c r="AF37" s="423" t="s">
        <v>1521</v>
      </c>
      <c r="AG37" s="423">
        <f t="shared" si="2"/>
        <v>0</v>
      </c>
      <c r="AH37" s="423">
        <f t="shared" si="6"/>
        <v>1</v>
      </c>
      <c r="AI37" s="423" t="str">
        <f t="shared" si="7"/>
        <v>Not appl – IRB approach</v>
      </c>
    </row>
    <row r="38" spans="1:35" ht="21.75" customHeight="1">
      <c r="A38" s="581" t="s">
        <v>1828</v>
      </c>
      <c r="B38" s="586" t="s">
        <v>964</v>
      </c>
      <c r="C38" s="587" t="e">
        <f>_xlfn.IFNA(VLOOKUP($B38,#REF!,2,0),"")</f>
        <v>#REF!</v>
      </c>
      <c r="D38" s="586">
        <f t="shared" si="8"/>
        <v>0</v>
      </c>
      <c r="E38" s="586" t="s">
        <v>1698</v>
      </c>
      <c r="F38" s="658" t="e">
        <f>_xlfn.IFNA(VLOOKUP($B38,#REF!,4,0),"")</f>
        <v>#REF!</v>
      </c>
      <c r="G38" s="586" t="s">
        <v>598</v>
      </c>
      <c r="H38" s="587" t="e">
        <f>_xlfn.IFNA(VLOOKUP(F38,#REF!,6,0),"")</f>
        <v>#REF!</v>
      </c>
      <c r="I38" s="587" t="e">
        <f>_xlfn.IFNA(VLOOKUP(G38,#REF!,6,0),"")</f>
        <v>#REF!</v>
      </c>
      <c r="J38" s="688"/>
      <c r="L38" s="685"/>
      <c r="M38" s="685"/>
      <c r="N38" s="685"/>
      <c r="O38" s="685"/>
      <c r="P38" s="673"/>
      <c r="Q38" s="673"/>
      <c r="R38" s="673"/>
      <c r="S38" s="673"/>
      <c r="V38" s="542" t="s">
        <v>1287</v>
      </c>
      <c r="W38" s="544" t="s">
        <v>1288</v>
      </c>
      <c r="X38" s="543" t="s">
        <v>499</v>
      </c>
      <c r="Y38" s="543" t="s">
        <v>1008</v>
      </c>
      <c r="Z38" s="571" t="s">
        <v>1311</v>
      </c>
      <c r="AA38" s="543" t="s">
        <v>1312</v>
      </c>
      <c r="AB38" s="562" t="s">
        <v>994</v>
      </c>
      <c r="AD38">
        <f t="shared" si="1"/>
        <v>1</v>
      </c>
      <c r="AF38" s="423" t="s">
        <v>1522</v>
      </c>
      <c r="AG38" s="423">
        <f t="shared" si="2"/>
        <v>0</v>
      </c>
      <c r="AH38" s="423">
        <f t="shared" si="6"/>
        <v>1</v>
      </c>
      <c r="AI38" s="423" t="str">
        <f t="shared" si="7"/>
        <v>Not appl – IRB approach</v>
      </c>
    </row>
    <row r="39" spans="1:35" ht="21.75" customHeight="1">
      <c r="A39" s="581" t="s">
        <v>1828</v>
      </c>
      <c r="B39" s="586" t="s">
        <v>1495</v>
      </c>
      <c r="C39" s="609" t="e">
        <f>_xlfn.IFNA(VLOOKUP($B39,#REF!,2,0),"")</f>
        <v>#REF!</v>
      </c>
      <c r="D39" s="586">
        <f t="shared" si="8"/>
        <v>0</v>
      </c>
      <c r="E39" s="586"/>
      <c r="F39" s="659" t="e">
        <f>_xlfn.IFNA(VLOOKUP($B39,#REF!,4,0),"")</f>
        <v>#REF!</v>
      </c>
      <c r="G39" s="586" t="s">
        <v>598</v>
      </c>
      <c r="H39" s="588" t="e">
        <f>_xlfn.IFNA(VLOOKUP(F39,#REF!,6,0),"")</f>
        <v>#REF!</v>
      </c>
      <c r="I39" s="588" t="e">
        <f>_xlfn.IFNA(VLOOKUP(G39,#REF!,6,0),"")</f>
        <v>#REF!</v>
      </c>
      <c r="J39" s="688"/>
      <c r="L39" s="685"/>
      <c r="M39" s="685"/>
      <c r="N39" s="685"/>
      <c r="O39" s="685"/>
      <c r="P39" s="673"/>
      <c r="Q39" s="673"/>
      <c r="R39" s="673"/>
      <c r="S39" s="673"/>
      <c r="V39" s="542" t="s">
        <v>1334</v>
      </c>
      <c r="W39" s="544" t="s">
        <v>1335</v>
      </c>
      <c r="X39" s="543" t="s">
        <v>499</v>
      </c>
      <c r="Y39" s="544" t="s">
        <v>1339</v>
      </c>
      <c r="Z39" s="543" t="s">
        <v>1340</v>
      </c>
      <c r="AA39" s="543" t="s">
        <v>1341</v>
      </c>
      <c r="AB39" s="562" t="s">
        <v>1563</v>
      </c>
      <c r="AD39">
        <f t="shared" si="1"/>
        <v>1</v>
      </c>
      <c r="AF39" s="423" t="s">
        <v>1600</v>
      </c>
      <c r="AG39" s="423">
        <f t="shared" si="2"/>
        <v>0</v>
      </c>
      <c r="AH39" s="423">
        <f t="shared" si="6"/>
        <v>0</v>
      </c>
      <c r="AI39" s="423" t="e">
        <f t="shared" si="7"/>
        <v>#N/A</v>
      </c>
    </row>
    <row r="40" spans="1:35" ht="21.75" customHeight="1">
      <c r="A40" s="581" t="s">
        <v>1828</v>
      </c>
      <c r="B40" s="583" t="s">
        <v>1592</v>
      </c>
      <c r="C40" s="607" t="e">
        <f>_xlfn.IFNA(VLOOKUP($B40,#REF!,2,0),"")</f>
        <v>#REF!</v>
      </c>
      <c r="D40" s="583">
        <f t="shared" si="8"/>
        <v>0</v>
      </c>
      <c r="E40" s="583" t="s">
        <v>1699</v>
      </c>
      <c r="F40" s="656" t="s">
        <v>1425</v>
      </c>
      <c r="G40" s="583" t="s">
        <v>1078</v>
      </c>
      <c r="H40" s="583" t="e">
        <f>_xlfn.IFNA(VLOOKUP(F40,#REF!,6,0),"")</f>
        <v>#REF!</v>
      </c>
      <c r="I40" s="583" t="e">
        <f>_xlfn.IFNA(VLOOKUP(G40,#REF!,6,0),"")</f>
        <v>#REF!</v>
      </c>
      <c r="J40" s="688"/>
      <c r="L40" s="685"/>
      <c r="M40" s="685"/>
      <c r="N40" s="685"/>
      <c r="O40" s="685"/>
      <c r="P40" s="673"/>
      <c r="Q40" s="673"/>
      <c r="R40" s="673"/>
      <c r="S40" s="673"/>
      <c r="V40" s="542" t="s">
        <v>1358</v>
      </c>
      <c r="W40" s="543" t="s">
        <v>1359</v>
      </c>
      <c r="X40" s="543" t="s">
        <v>499</v>
      </c>
      <c r="Y40" s="544" t="s">
        <v>1007</v>
      </c>
      <c r="Z40" s="543" t="s">
        <v>1363</v>
      </c>
      <c r="AA40" s="543" t="s">
        <v>1362</v>
      </c>
      <c r="AB40" s="562" t="s">
        <v>1000</v>
      </c>
      <c r="AD40">
        <f t="shared" si="1"/>
        <v>1</v>
      </c>
      <c r="AF40" s="423" t="s">
        <v>1601</v>
      </c>
      <c r="AG40" s="423">
        <f t="shared" si="2"/>
        <v>0</v>
      </c>
      <c r="AH40" s="423">
        <f t="shared" si="6"/>
        <v>0</v>
      </c>
      <c r="AI40" s="423" t="e">
        <f t="shared" si="7"/>
        <v>#N/A</v>
      </c>
    </row>
    <row r="41" spans="1:35" ht="21.75" customHeight="1">
      <c r="A41" s="581" t="s">
        <v>1828</v>
      </c>
      <c r="B41" s="583" t="s">
        <v>1593</v>
      </c>
      <c r="C41" s="607" t="e">
        <f>_xlfn.IFNA(VLOOKUP($B41,#REF!,2,0),"")</f>
        <v>#REF!</v>
      </c>
      <c r="D41" s="583">
        <f t="shared" si="8"/>
        <v>0</v>
      </c>
      <c r="E41" s="583" t="s">
        <v>1699</v>
      </c>
      <c r="F41" s="656" t="s">
        <v>1425</v>
      </c>
      <c r="G41" s="583" t="s">
        <v>1078</v>
      </c>
      <c r="H41" s="583" t="e">
        <f>_xlfn.IFNA(VLOOKUP(F41,#REF!,6,0),"")</f>
        <v>#REF!</v>
      </c>
      <c r="I41" s="583" t="e">
        <f>_xlfn.IFNA(VLOOKUP(G41,#REF!,6,0),"")</f>
        <v>#REF!</v>
      </c>
      <c r="J41" s="688"/>
      <c r="L41" s="685"/>
      <c r="M41" s="685"/>
      <c r="N41" s="685"/>
      <c r="O41" s="685"/>
      <c r="P41" s="673"/>
      <c r="Q41" s="673"/>
      <c r="R41" s="673"/>
      <c r="S41" s="673"/>
      <c r="V41" s="542" t="s">
        <v>1366</v>
      </c>
      <c r="W41" s="544" t="s">
        <v>1367</v>
      </c>
      <c r="X41" s="543" t="s">
        <v>499</v>
      </c>
      <c r="Y41" s="544" t="s">
        <v>1371</v>
      </c>
      <c r="Z41" s="544" t="s">
        <v>1372</v>
      </c>
      <c r="AA41" s="543" t="s">
        <v>1373</v>
      </c>
      <c r="AB41" s="562" t="s">
        <v>1535</v>
      </c>
      <c r="AD41">
        <f t="shared" si="1"/>
        <v>1</v>
      </c>
      <c r="AF41" t="s">
        <v>1089</v>
      </c>
      <c r="AG41">
        <f t="shared" si="2"/>
        <v>1</v>
      </c>
      <c r="AH41">
        <f t="shared" si="6"/>
        <v>1</v>
      </c>
      <c r="AI41">
        <f t="shared" si="7"/>
        <v>0</v>
      </c>
    </row>
    <row r="42" spans="1:35" ht="21.75" customHeight="1">
      <c r="A42" s="581" t="s">
        <v>1828</v>
      </c>
      <c r="B42" s="583" t="s">
        <v>1594</v>
      </c>
      <c r="C42" s="607" t="e">
        <f>_xlfn.IFNA(VLOOKUP($B42,#REF!,2,0),"")</f>
        <v>#REF!</v>
      </c>
      <c r="D42" s="583">
        <f t="shared" si="8"/>
        <v>0</v>
      </c>
      <c r="E42" s="583" t="s">
        <v>1699</v>
      </c>
      <c r="F42" s="656" t="s">
        <v>1425</v>
      </c>
      <c r="G42" s="583" t="s">
        <v>1078</v>
      </c>
      <c r="H42" s="583" t="e">
        <f>_xlfn.IFNA(VLOOKUP(F42,#REF!,6,0),"")</f>
        <v>#REF!</v>
      </c>
      <c r="I42" s="583" t="e">
        <f>_xlfn.IFNA(VLOOKUP(G42,#REF!,6,0),"")</f>
        <v>#REF!</v>
      </c>
      <c r="J42" s="688"/>
      <c r="L42" s="685"/>
      <c r="M42" s="685"/>
      <c r="N42" s="685"/>
      <c r="O42" s="685"/>
      <c r="P42" s="673"/>
      <c r="Q42" s="673"/>
      <c r="R42" s="673"/>
      <c r="S42" s="673"/>
      <c r="V42" s="542" t="s">
        <v>1366</v>
      </c>
      <c r="W42" s="544" t="s">
        <v>1367</v>
      </c>
      <c r="X42" s="543" t="s">
        <v>499</v>
      </c>
      <c r="Y42" s="544" t="s">
        <v>1374</v>
      </c>
      <c r="Z42" s="544" t="s">
        <v>1375</v>
      </c>
      <c r="AA42" s="543" t="s">
        <v>1376</v>
      </c>
      <c r="AB42" s="562" t="s">
        <v>1536</v>
      </c>
      <c r="AD42">
        <f t="shared" si="1"/>
        <v>1</v>
      </c>
      <c r="AF42" t="s">
        <v>963</v>
      </c>
      <c r="AG42">
        <f t="shared" si="2"/>
        <v>1</v>
      </c>
      <c r="AH42">
        <f t="shared" si="6"/>
        <v>1</v>
      </c>
      <c r="AI42">
        <f t="shared" si="7"/>
        <v>0</v>
      </c>
    </row>
    <row r="43" spans="1:35" ht="21.75" customHeight="1">
      <c r="A43" s="581" t="s">
        <v>1828</v>
      </c>
      <c r="B43" s="583" t="s">
        <v>1595</v>
      </c>
      <c r="C43" s="607" t="e">
        <f>_xlfn.IFNA(VLOOKUP($B43,#REF!,2,0),"")</f>
        <v>#REF!</v>
      </c>
      <c r="D43" s="583">
        <f t="shared" si="8"/>
        <v>0</v>
      </c>
      <c r="E43" s="583" t="s">
        <v>1700</v>
      </c>
      <c r="F43" s="656" t="s">
        <v>1419</v>
      </c>
      <c r="G43" s="583" t="s">
        <v>1078</v>
      </c>
      <c r="H43" s="583" t="e">
        <f>_xlfn.IFNA(VLOOKUP(F43,#REF!,6,0),"")</f>
        <v>#REF!</v>
      </c>
      <c r="I43" s="583" t="e">
        <f>_xlfn.IFNA(VLOOKUP(G43,#REF!,6,0),"")</f>
        <v>#REF!</v>
      </c>
      <c r="J43" s="688"/>
      <c r="L43" s="685"/>
      <c r="M43" s="685"/>
      <c r="N43" s="685"/>
      <c r="O43" s="685"/>
      <c r="P43" s="673"/>
      <c r="Q43" s="673"/>
      <c r="R43" s="673"/>
      <c r="S43" s="673"/>
      <c r="V43" s="542" t="s">
        <v>1366</v>
      </c>
      <c r="W43" s="544" t="s">
        <v>1367</v>
      </c>
      <c r="X43" s="543" t="s">
        <v>499</v>
      </c>
      <c r="Y43" s="544" t="s">
        <v>1377</v>
      </c>
      <c r="Z43" s="544" t="s">
        <v>1378</v>
      </c>
      <c r="AA43" s="543" t="s">
        <v>1379</v>
      </c>
      <c r="AB43" s="562" t="s">
        <v>1537</v>
      </c>
      <c r="AD43">
        <f t="shared" si="1"/>
        <v>1</v>
      </c>
      <c r="AF43" t="s">
        <v>964</v>
      </c>
      <c r="AG43">
        <f t="shared" si="2"/>
        <v>1</v>
      </c>
      <c r="AH43">
        <f t="shared" si="6"/>
        <v>1</v>
      </c>
      <c r="AI43">
        <f t="shared" si="7"/>
        <v>0</v>
      </c>
    </row>
    <row r="44" spans="1:35" ht="21.75" customHeight="1">
      <c r="A44" s="581" t="s">
        <v>1828</v>
      </c>
      <c r="B44" s="583" t="s">
        <v>1596</v>
      </c>
      <c r="C44" s="607" t="e">
        <f>_xlfn.IFNA(VLOOKUP($B44,#REF!,2,0),"")</f>
        <v>#REF!</v>
      </c>
      <c r="D44" s="583">
        <f t="shared" si="8"/>
        <v>0</v>
      </c>
      <c r="E44" s="583" t="s">
        <v>1700</v>
      </c>
      <c r="F44" s="656" t="s">
        <v>1419</v>
      </c>
      <c r="G44" s="583" t="s">
        <v>1078</v>
      </c>
      <c r="H44" s="583" t="e">
        <f>_xlfn.IFNA(VLOOKUP(F44,#REF!,6,0),"")</f>
        <v>#REF!</v>
      </c>
      <c r="I44" s="583" t="e">
        <f>_xlfn.IFNA(VLOOKUP(G44,#REF!,6,0),"")</f>
        <v>#REF!</v>
      </c>
      <c r="J44" s="688"/>
      <c r="L44" s="685"/>
      <c r="M44" s="685"/>
      <c r="N44" s="685"/>
      <c r="O44" s="685"/>
      <c r="P44" s="673"/>
      <c r="Q44" s="673"/>
      <c r="R44" s="673"/>
      <c r="S44" s="673"/>
      <c r="V44" s="542" t="s">
        <v>1366</v>
      </c>
      <c r="W44" s="544" t="s">
        <v>1367</v>
      </c>
      <c r="X44" s="543" t="s">
        <v>499</v>
      </c>
      <c r="Y44" s="543" t="s">
        <v>1380</v>
      </c>
      <c r="Z44" s="543" t="s">
        <v>1381</v>
      </c>
      <c r="AA44" s="543" t="s">
        <v>1382</v>
      </c>
      <c r="AB44" s="562" t="s">
        <v>1538</v>
      </c>
      <c r="AD44">
        <f t="shared" si="1"/>
        <v>1</v>
      </c>
      <c r="AF44" t="s">
        <v>1592</v>
      </c>
      <c r="AG44">
        <f t="shared" si="2"/>
        <v>1</v>
      </c>
      <c r="AH44">
        <f t="shared" si="6"/>
        <v>1</v>
      </c>
      <c r="AI44">
        <f t="shared" si="7"/>
        <v>0</v>
      </c>
    </row>
    <row r="45" spans="1:35" ht="21.75" customHeight="1">
      <c r="A45" s="581" t="s">
        <v>1828</v>
      </c>
      <c r="B45" s="583" t="s">
        <v>1597</v>
      </c>
      <c r="C45" s="607" t="e">
        <f>_xlfn.IFNA(VLOOKUP($B45,#REF!,2,0),"")</f>
        <v>#REF!</v>
      </c>
      <c r="D45" s="583" t="s">
        <v>1107</v>
      </c>
      <c r="E45" s="583" t="s">
        <v>1705</v>
      </c>
      <c r="F45" s="656" t="e">
        <f>_xlfn.IFNA(VLOOKUP($B45,#REF!,4,0),"")</f>
        <v>#REF!</v>
      </c>
      <c r="G45" s="583" t="s">
        <v>1078</v>
      </c>
      <c r="H45" s="583" t="s">
        <v>1668</v>
      </c>
      <c r="I45" s="583"/>
      <c r="J45" s="688"/>
      <c r="L45" s="685"/>
      <c r="M45" s="685"/>
      <c r="N45" s="685"/>
      <c r="O45" s="685"/>
      <c r="P45" s="673"/>
      <c r="Q45" s="673"/>
      <c r="R45" s="673"/>
      <c r="S45" s="673"/>
      <c r="V45" s="542" t="s">
        <v>1366</v>
      </c>
      <c r="W45" s="544" t="s">
        <v>1367</v>
      </c>
      <c r="X45" s="543" t="s">
        <v>499</v>
      </c>
      <c r="Y45" s="543" t="s">
        <v>1383</v>
      </c>
      <c r="Z45" s="544" t="s">
        <v>1384</v>
      </c>
      <c r="AA45" s="543" t="s">
        <v>1382</v>
      </c>
      <c r="AB45" s="562" t="s">
        <v>1539</v>
      </c>
      <c r="AD45">
        <f t="shared" si="1"/>
        <v>1</v>
      </c>
      <c r="AF45" t="s">
        <v>1593</v>
      </c>
      <c r="AG45">
        <f t="shared" si="2"/>
        <v>1</v>
      </c>
      <c r="AH45">
        <f t="shared" si="6"/>
        <v>1</v>
      </c>
      <c r="AI45">
        <f t="shared" si="7"/>
        <v>0</v>
      </c>
    </row>
    <row r="46" spans="1:35" ht="21.75" customHeight="1">
      <c r="A46" s="581" t="s">
        <v>1828</v>
      </c>
      <c r="B46" s="583" t="s">
        <v>1598</v>
      </c>
      <c r="C46" s="607" t="e">
        <f>_xlfn.IFNA(VLOOKUP($B46,#REF!,2,0),"")</f>
        <v>#REF!</v>
      </c>
      <c r="D46" s="583" t="s">
        <v>1107</v>
      </c>
      <c r="E46" s="614" t="s">
        <v>1691</v>
      </c>
      <c r="F46" s="656" t="e">
        <f>_xlfn.IFNA(VLOOKUP($B46,#REF!,4,0),"")</f>
        <v>#REF!</v>
      </c>
      <c r="G46" s="583" t="s">
        <v>1078</v>
      </c>
      <c r="H46" s="583" t="s">
        <v>1668</v>
      </c>
      <c r="I46" s="583"/>
      <c r="J46" s="688"/>
      <c r="L46" s="685"/>
      <c r="M46" s="685"/>
      <c r="N46" s="685"/>
      <c r="O46" s="685"/>
      <c r="P46" s="673"/>
      <c r="Q46" s="673"/>
      <c r="R46" s="673"/>
      <c r="S46" s="673"/>
      <c r="V46" s="542" t="s">
        <v>1387</v>
      </c>
      <c r="W46" s="544" t="s">
        <v>1388</v>
      </c>
      <c r="X46" s="543" t="s">
        <v>499</v>
      </c>
      <c r="Y46" s="543" t="s">
        <v>1389</v>
      </c>
      <c r="Z46" s="543" t="s">
        <v>1390</v>
      </c>
      <c r="AA46" s="543" t="s">
        <v>1391</v>
      </c>
      <c r="AB46" s="562" t="s">
        <v>1541</v>
      </c>
      <c r="AD46">
        <f t="shared" si="1"/>
        <v>1</v>
      </c>
      <c r="AF46" t="s">
        <v>1594</v>
      </c>
      <c r="AG46">
        <f t="shared" si="2"/>
        <v>1</v>
      </c>
      <c r="AH46">
        <f t="shared" si="6"/>
        <v>1</v>
      </c>
      <c r="AI46">
        <f t="shared" si="7"/>
        <v>0</v>
      </c>
    </row>
    <row r="47" spans="1:35" ht="21.75" customHeight="1">
      <c r="A47" s="581" t="s">
        <v>1828</v>
      </c>
      <c r="B47" s="583" t="s">
        <v>1599</v>
      </c>
      <c r="C47" s="607" t="e">
        <f>_xlfn.IFNA(VLOOKUP($B47,#REF!,2,0),"")</f>
        <v>#REF!</v>
      </c>
      <c r="D47" s="583" t="s">
        <v>1107</v>
      </c>
      <c r="E47" s="583" t="s">
        <v>1705</v>
      </c>
      <c r="F47" s="656" t="e">
        <f>_xlfn.IFNA(VLOOKUP($B47,#REF!,4,0),"")</f>
        <v>#REF!</v>
      </c>
      <c r="G47" s="583" t="s">
        <v>1078</v>
      </c>
      <c r="H47" s="583" t="s">
        <v>1668</v>
      </c>
      <c r="I47" s="583"/>
      <c r="J47" s="688"/>
      <c r="L47" s="685"/>
      <c r="M47" s="685"/>
      <c r="N47" s="685"/>
      <c r="O47" s="685"/>
      <c r="P47" s="673"/>
      <c r="Q47" s="673"/>
      <c r="R47" s="673"/>
      <c r="S47" s="673"/>
      <c r="V47" s="542" t="s">
        <v>1387</v>
      </c>
      <c r="W47" s="544" t="s">
        <v>1388</v>
      </c>
      <c r="X47" s="543" t="s">
        <v>499</v>
      </c>
      <c r="Y47" s="543" t="s">
        <v>1392</v>
      </c>
      <c r="Z47" s="543" t="s">
        <v>1390</v>
      </c>
      <c r="AA47" s="543" t="s">
        <v>1391</v>
      </c>
      <c r="AB47" s="562" t="s">
        <v>1540</v>
      </c>
      <c r="AD47">
        <f t="shared" si="1"/>
        <v>1</v>
      </c>
      <c r="AF47" t="s">
        <v>1563</v>
      </c>
      <c r="AG47">
        <f t="shared" si="2"/>
        <v>1</v>
      </c>
      <c r="AH47">
        <f t="shared" si="6"/>
        <v>1</v>
      </c>
      <c r="AI47">
        <f t="shared" si="7"/>
        <v>0</v>
      </c>
    </row>
    <row r="48" spans="1:35" ht="21.75" customHeight="1">
      <c r="A48" s="581" t="s">
        <v>1828</v>
      </c>
      <c r="B48" s="583" t="s">
        <v>1090</v>
      </c>
      <c r="C48" s="607"/>
      <c r="D48" s="583">
        <f>INDEX($1:$1048576,MATCH(B48,AB:AB,0),14)</f>
        <v>0</v>
      </c>
      <c r="E48" s="583"/>
      <c r="F48" s="656"/>
      <c r="G48" s="583" t="s">
        <v>1078</v>
      </c>
      <c r="H48" s="668" t="s">
        <v>1419</v>
      </c>
      <c r="I48" s="583" t="s">
        <v>1810</v>
      </c>
      <c r="J48" s="688"/>
      <c r="L48" s="685"/>
      <c r="M48" s="685"/>
      <c r="N48" s="685"/>
      <c r="O48" s="685"/>
      <c r="P48" s="673"/>
      <c r="Q48" s="673"/>
      <c r="R48" s="673"/>
      <c r="S48" s="673"/>
      <c r="V48" s="542" t="s">
        <v>1387</v>
      </c>
      <c r="W48" s="544" t="s">
        <v>1388</v>
      </c>
      <c r="X48" s="543" t="s">
        <v>499</v>
      </c>
      <c r="Y48" s="543" t="s">
        <v>1393</v>
      </c>
      <c r="Z48" s="543" t="s">
        <v>1390</v>
      </c>
      <c r="AA48" s="543" t="s">
        <v>1391</v>
      </c>
      <c r="AB48" s="562" t="s">
        <v>1542</v>
      </c>
      <c r="AD48">
        <f t="shared" si="1"/>
        <v>1</v>
      </c>
      <c r="AF48" s="423" t="s">
        <v>1530</v>
      </c>
      <c r="AG48" s="423">
        <f t="shared" si="2"/>
        <v>0</v>
      </c>
      <c r="AH48" s="423">
        <f t="shared" si="6"/>
        <v>0</v>
      </c>
      <c r="AI48" s="423" t="e">
        <f t="shared" si="7"/>
        <v>#N/A</v>
      </c>
    </row>
    <row r="49" spans="1:35" ht="21.75" customHeight="1">
      <c r="A49" s="581" t="s">
        <v>1828</v>
      </c>
      <c r="B49" s="583" t="s">
        <v>1091</v>
      </c>
      <c r="C49" s="607"/>
      <c r="D49" s="583">
        <f>INDEX($1:$1048576,MATCH(B49,AB:AB,0),14)</f>
        <v>0</v>
      </c>
      <c r="E49" s="583"/>
      <c r="F49" s="656"/>
      <c r="G49" s="583" t="s">
        <v>1078</v>
      </c>
      <c r="H49" s="583" t="s">
        <v>1647</v>
      </c>
      <c r="I49" s="583"/>
      <c r="J49" s="688"/>
      <c r="L49" s="685"/>
      <c r="M49" s="685"/>
      <c r="N49" s="685"/>
      <c r="O49" s="685"/>
      <c r="P49" s="673"/>
      <c r="Q49" s="673"/>
      <c r="R49" s="673"/>
      <c r="S49" s="673"/>
      <c r="V49" s="648" t="s">
        <v>1677</v>
      </c>
      <c r="W49" s="343" t="s">
        <v>1431</v>
      </c>
      <c r="X49" s="649" t="s">
        <v>499</v>
      </c>
      <c r="Y49" s="650"/>
      <c r="Z49" s="650"/>
      <c r="AA49" s="651"/>
      <c r="AB49" s="649" t="s">
        <v>1090</v>
      </c>
      <c r="AC49" s="652" t="s">
        <v>1806</v>
      </c>
      <c r="AD49">
        <f t="shared" si="1"/>
        <v>1</v>
      </c>
      <c r="AF49" s="423" t="s">
        <v>1531</v>
      </c>
      <c r="AG49" s="423">
        <f t="shared" si="2"/>
        <v>0</v>
      </c>
      <c r="AH49" s="423">
        <f t="shared" si="6"/>
        <v>0</v>
      </c>
      <c r="AI49" s="423" t="e">
        <f t="shared" si="7"/>
        <v>#N/A</v>
      </c>
    </row>
    <row r="50" spans="1:35" ht="21.75" customHeight="1">
      <c r="A50" s="581" t="s">
        <v>1828</v>
      </c>
      <c r="B50" s="583" t="s">
        <v>1092</v>
      </c>
      <c r="C50" s="607"/>
      <c r="D50" s="583">
        <f>INDEX($1:$1048576,MATCH(B50,AB:AB,0),14)</f>
        <v>0</v>
      </c>
      <c r="E50" s="583"/>
      <c r="F50" s="656"/>
      <c r="G50" s="583" t="s">
        <v>1078</v>
      </c>
      <c r="H50" s="583" t="s">
        <v>1647</v>
      </c>
      <c r="I50" s="583"/>
      <c r="J50" s="688"/>
      <c r="L50" s="685"/>
      <c r="M50" s="685"/>
      <c r="N50" s="685"/>
      <c r="O50" s="685"/>
      <c r="P50" s="673"/>
      <c r="Q50" s="673"/>
      <c r="R50" s="673"/>
      <c r="S50" s="673"/>
      <c r="V50" s="407" t="s">
        <v>1677</v>
      </c>
      <c r="W50" s="409" t="s">
        <v>1431</v>
      </c>
      <c r="X50" s="409" t="s">
        <v>499</v>
      </c>
      <c r="Y50" s="411"/>
      <c r="Z50" s="411"/>
      <c r="AA50" s="572"/>
      <c r="AB50" s="409" t="s">
        <v>1091</v>
      </c>
      <c r="AC50" s="2"/>
      <c r="AD50">
        <f t="shared" si="1"/>
        <v>1</v>
      </c>
      <c r="AF50" s="423" t="s">
        <v>1532</v>
      </c>
      <c r="AG50" s="423">
        <f t="shared" si="2"/>
        <v>0</v>
      </c>
      <c r="AH50" s="423">
        <f t="shared" si="6"/>
        <v>0</v>
      </c>
      <c r="AI50" s="423" t="e">
        <f t="shared" si="7"/>
        <v>#N/A</v>
      </c>
    </row>
    <row r="51" spans="1:35" ht="21.75" customHeight="1">
      <c r="A51" s="581" t="s">
        <v>1828</v>
      </c>
      <c r="B51" s="583" t="s">
        <v>1496</v>
      </c>
      <c r="C51" s="607" t="e">
        <f>_xlfn.IFNA(VLOOKUP($B51,#REF!,2,0),"")</f>
        <v>#REF!</v>
      </c>
      <c r="D51" s="583" t="s">
        <v>1677</v>
      </c>
      <c r="E51" s="583"/>
      <c r="F51" s="656" t="e">
        <f>_xlfn.IFNA(VLOOKUP($B51,#REF!,4,0),"")</f>
        <v>#REF!</v>
      </c>
      <c r="G51" s="583" t="s">
        <v>1078</v>
      </c>
      <c r="H51" s="583" t="s">
        <v>1647</v>
      </c>
      <c r="I51" s="583"/>
      <c r="J51" s="688"/>
      <c r="L51" s="685"/>
      <c r="M51" s="685"/>
      <c r="N51" s="685"/>
      <c r="O51" s="685"/>
      <c r="P51" s="673"/>
      <c r="Q51" s="673"/>
      <c r="R51" s="673"/>
      <c r="S51" s="673"/>
      <c r="V51" s="407" t="s">
        <v>1677</v>
      </c>
      <c r="W51" s="342" t="s">
        <v>1431</v>
      </c>
      <c r="X51" s="342" t="s">
        <v>499</v>
      </c>
      <c r="Y51" s="406"/>
      <c r="Z51" s="406"/>
      <c r="AA51" s="406"/>
      <c r="AB51" s="342" t="s">
        <v>1092</v>
      </c>
      <c r="AC51" s="2"/>
      <c r="AD51">
        <f t="shared" si="1"/>
        <v>1</v>
      </c>
      <c r="AF51" t="s">
        <v>1000</v>
      </c>
      <c r="AG51">
        <f t="shared" si="2"/>
        <v>1</v>
      </c>
      <c r="AH51">
        <f t="shared" si="6"/>
        <v>1</v>
      </c>
      <c r="AI51">
        <f t="shared" si="7"/>
        <v>0</v>
      </c>
    </row>
    <row r="52" spans="1:35" ht="21.75" customHeight="1">
      <c r="A52" s="581" t="s">
        <v>1828</v>
      </c>
      <c r="B52" s="583" t="s">
        <v>1497</v>
      </c>
      <c r="C52" s="607" t="e">
        <f>_xlfn.IFNA(VLOOKUP($B52,#REF!,2,0),"")</f>
        <v>#REF!</v>
      </c>
      <c r="D52" s="583" t="s">
        <v>1677</v>
      </c>
      <c r="E52" s="583"/>
      <c r="F52" s="656" t="e">
        <f>_xlfn.IFNA(VLOOKUP($B52,#REF!,4,0),"")</f>
        <v>#REF!</v>
      </c>
      <c r="G52" s="583" t="s">
        <v>1078</v>
      </c>
      <c r="H52" s="583" t="s">
        <v>1647</v>
      </c>
      <c r="I52" s="583"/>
      <c r="J52" s="688"/>
      <c r="L52" s="685"/>
      <c r="M52" s="685"/>
      <c r="N52" s="685"/>
      <c r="O52" s="685"/>
      <c r="P52" s="673"/>
      <c r="Q52" s="673"/>
      <c r="R52" s="673"/>
      <c r="S52" s="673"/>
      <c r="V52" s="407" t="s">
        <v>1677</v>
      </c>
      <c r="W52" s="342" t="s">
        <v>1431</v>
      </c>
      <c r="X52" s="342" t="s">
        <v>499</v>
      </c>
      <c r="Y52" s="406"/>
      <c r="Z52" s="406"/>
      <c r="AA52" s="406"/>
      <c r="AB52" s="342" t="s">
        <v>1093</v>
      </c>
      <c r="AC52" s="16"/>
      <c r="AD52">
        <f t="shared" si="1"/>
        <v>0</v>
      </c>
      <c r="AF52" t="s">
        <v>1398</v>
      </c>
      <c r="AG52">
        <f t="shared" si="2"/>
        <v>1</v>
      </c>
      <c r="AH52">
        <f t="shared" si="6"/>
        <v>1</v>
      </c>
      <c r="AI52">
        <f t="shared" si="7"/>
        <v>0</v>
      </c>
    </row>
    <row r="53" spans="1:35" ht="21.75" customHeight="1">
      <c r="A53" s="581" t="s">
        <v>1828</v>
      </c>
      <c r="B53" s="582" t="s">
        <v>1541</v>
      </c>
      <c r="C53" s="604" t="s">
        <v>1436</v>
      </c>
      <c r="D53" s="582">
        <f t="shared" ref="D53:D65" si="9">INDEX($1:$1048576,MATCH(B53,AB:AB,0),14)</f>
        <v>0</v>
      </c>
      <c r="E53" s="616" t="s">
        <v>1702</v>
      </c>
      <c r="F53" s="655" t="s">
        <v>1426</v>
      </c>
      <c r="G53" s="582" t="s">
        <v>569</v>
      </c>
      <c r="H53" s="582" t="e">
        <f>_xlfn.IFNA(VLOOKUP(F53,#REF!,6,0),"")</f>
        <v>#REF!</v>
      </c>
      <c r="I53" s="582" t="e">
        <f>_xlfn.IFNA(VLOOKUP(G53,#REF!,6,0),"")</f>
        <v>#REF!</v>
      </c>
      <c r="J53" s="688"/>
      <c r="L53" s="685"/>
      <c r="M53" s="685"/>
      <c r="N53" s="685"/>
      <c r="O53" s="685"/>
      <c r="P53" s="673"/>
      <c r="Q53" s="673"/>
      <c r="R53" s="673"/>
      <c r="S53" s="673"/>
      <c r="V53" s="407" t="s">
        <v>1677</v>
      </c>
      <c r="W53" s="410" t="s">
        <v>1431</v>
      </c>
      <c r="X53" s="410" t="s">
        <v>499</v>
      </c>
      <c r="Y53" s="408"/>
      <c r="Z53" s="408"/>
      <c r="AA53" s="408"/>
      <c r="AB53" s="410" t="s">
        <v>1430</v>
      </c>
      <c r="AC53" s="16"/>
      <c r="AD53">
        <f t="shared" si="1"/>
        <v>0</v>
      </c>
      <c r="AF53" s="423" t="s">
        <v>1503</v>
      </c>
      <c r="AG53" s="423">
        <f t="shared" si="2"/>
        <v>0</v>
      </c>
      <c r="AH53" s="423">
        <f t="shared" si="6"/>
        <v>0</v>
      </c>
      <c r="AI53" s="423" t="e">
        <f t="shared" si="7"/>
        <v>#N/A</v>
      </c>
    </row>
    <row r="54" spans="1:35" ht="21.75" customHeight="1">
      <c r="A54" s="581" t="s">
        <v>1828</v>
      </c>
      <c r="B54" s="582" t="s">
        <v>1540</v>
      </c>
      <c r="C54" s="604" t="s">
        <v>1436</v>
      </c>
      <c r="D54" s="582">
        <f t="shared" si="9"/>
        <v>0</v>
      </c>
      <c r="E54" s="616" t="s">
        <v>1702</v>
      </c>
      <c r="F54" s="655" t="s">
        <v>1426</v>
      </c>
      <c r="G54" s="582" t="s">
        <v>569</v>
      </c>
      <c r="H54" s="582" t="e">
        <f>_xlfn.IFNA(VLOOKUP(F54,#REF!,6,0),"")</f>
        <v>#REF!</v>
      </c>
      <c r="I54" s="582" t="e">
        <f>_xlfn.IFNA(VLOOKUP(G54,#REF!,6,0),"")</f>
        <v>#REF!</v>
      </c>
      <c r="J54" s="688"/>
      <c r="L54" s="685"/>
      <c r="M54" s="685"/>
      <c r="N54" s="685"/>
      <c r="O54" s="685"/>
      <c r="P54" s="673"/>
      <c r="Q54" s="673"/>
      <c r="R54" s="673"/>
      <c r="S54" s="673"/>
      <c r="V54" s="556"/>
      <c r="W54" s="558" t="s">
        <v>1431</v>
      </c>
      <c r="X54" s="557" t="s">
        <v>499</v>
      </c>
      <c r="Y54" s="557"/>
      <c r="Z54" s="557"/>
      <c r="AA54" s="557"/>
      <c r="AB54" s="559" t="s">
        <v>1440</v>
      </c>
      <c r="AC54" s="560" t="s">
        <v>1811</v>
      </c>
      <c r="AD54">
        <f t="shared" si="1"/>
        <v>0</v>
      </c>
      <c r="AF54" s="596"/>
    </row>
    <row r="55" spans="1:35" ht="21.75" customHeight="1">
      <c r="A55" s="581" t="s">
        <v>1828</v>
      </c>
      <c r="B55" s="582" t="s">
        <v>1542</v>
      </c>
      <c r="C55" s="604" t="s">
        <v>1436</v>
      </c>
      <c r="D55" s="582">
        <f t="shared" si="9"/>
        <v>0</v>
      </c>
      <c r="E55" s="616" t="s">
        <v>1702</v>
      </c>
      <c r="F55" s="655" t="s">
        <v>1426</v>
      </c>
      <c r="G55" s="582" t="s">
        <v>569</v>
      </c>
      <c r="H55" s="582" t="e">
        <f>_xlfn.IFNA(VLOOKUP(F55,#REF!,6,0),"")</f>
        <v>#REF!</v>
      </c>
      <c r="I55" s="582" t="e">
        <f>_xlfn.IFNA(VLOOKUP(G55,#REF!,6,0),"")</f>
        <v>#REF!</v>
      </c>
      <c r="J55" s="688"/>
      <c r="L55" s="685"/>
      <c r="M55" s="685"/>
      <c r="N55" s="685"/>
      <c r="O55" s="685"/>
      <c r="P55" s="673"/>
      <c r="Q55" s="673"/>
      <c r="R55" s="673"/>
      <c r="S55" s="673"/>
      <c r="V55" s="405" t="s">
        <v>1678</v>
      </c>
      <c r="W55" s="412" t="s">
        <v>1099</v>
      </c>
      <c r="X55" s="412" t="s">
        <v>499</v>
      </c>
      <c r="Y55" s="405" t="s">
        <v>1094</v>
      </c>
      <c r="Z55" s="405"/>
      <c r="AA55" s="405"/>
      <c r="AB55" s="412" t="s">
        <v>1094</v>
      </c>
      <c r="AC55" s="201" t="s">
        <v>1441</v>
      </c>
      <c r="AD55">
        <f t="shared" si="1"/>
        <v>1</v>
      </c>
      <c r="AF55" s="596"/>
    </row>
    <row r="56" spans="1:35" ht="21.75" customHeight="1">
      <c r="A56" s="581" t="s">
        <v>1828</v>
      </c>
      <c r="B56" s="589" t="s">
        <v>1535</v>
      </c>
      <c r="C56" s="610" t="s">
        <v>1437</v>
      </c>
      <c r="D56" s="589">
        <f t="shared" si="9"/>
        <v>0</v>
      </c>
      <c r="E56" s="589" t="s">
        <v>1703</v>
      </c>
      <c r="F56" s="660" t="s">
        <v>1423</v>
      </c>
      <c r="G56" s="589" t="s">
        <v>568</v>
      </c>
      <c r="H56" s="589" t="s">
        <v>1817</v>
      </c>
      <c r="I56" s="589" t="e">
        <f>_xlfn.IFNA(VLOOKUP(G56,#REF!,6,0),"")</f>
        <v>#REF!</v>
      </c>
      <c r="J56" s="688"/>
      <c r="L56" s="685"/>
      <c r="M56" s="685"/>
      <c r="N56" s="685"/>
      <c r="O56" s="685"/>
      <c r="P56" s="673"/>
      <c r="Q56" s="673"/>
      <c r="R56" s="673"/>
      <c r="S56" s="673"/>
      <c r="V56" s="405" t="s">
        <v>1678</v>
      </c>
      <c r="W56" s="412" t="s">
        <v>1099</v>
      </c>
      <c r="X56" s="412" t="s">
        <v>499</v>
      </c>
      <c r="Y56" s="405" t="s">
        <v>1095</v>
      </c>
      <c r="Z56" s="405"/>
      <c r="AA56" s="405"/>
      <c r="AB56" s="412" t="s">
        <v>1095</v>
      </c>
      <c r="AC56" s="201" t="s">
        <v>1441</v>
      </c>
      <c r="AD56">
        <f t="shared" si="1"/>
        <v>1</v>
      </c>
      <c r="AF56" s="596"/>
    </row>
    <row r="57" spans="1:35" ht="21.75" customHeight="1">
      <c r="A57" s="581" t="s">
        <v>1828</v>
      </c>
      <c r="B57" s="589" t="s">
        <v>1536</v>
      </c>
      <c r="C57" s="610" t="s">
        <v>1437</v>
      </c>
      <c r="D57" s="589">
        <f t="shared" si="9"/>
        <v>0</v>
      </c>
      <c r="E57" s="589" t="s">
        <v>1703</v>
      </c>
      <c r="F57" s="660" t="s">
        <v>1423</v>
      </c>
      <c r="G57" s="589" t="s">
        <v>568</v>
      </c>
      <c r="H57" s="589" t="s">
        <v>1817</v>
      </c>
      <c r="I57" s="589" t="e">
        <f>_xlfn.IFNA(VLOOKUP(G57,#REF!,6,0),"")</f>
        <v>#REF!</v>
      </c>
      <c r="J57" s="688"/>
      <c r="L57" s="685"/>
      <c r="M57" s="685"/>
      <c r="N57" s="685"/>
      <c r="O57" s="685"/>
      <c r="P57" s="673"/>
      <c r="Q57" s="673"/>
      <c r="R57" s="673"/>
      <c r="S57" s="673"/>
      <c r="V57" s="405" t="s">
        <v>1678</v>
      </c>
      <c r="W57" s="412" t="s">
        <v>1099</v>
      </c>
      <c r="X57" s="412" t="s">
        <v>499</v>
      </c>
      <c r="Y57" s="405" t="s">
        <v>1096</v>
      </c>
      <c r="Z57" s="405"/>
      <c r="AA57" s="405"/>
      <c r="AB57" s="412" t="s">
        <v>1096</v>
      </c>
      <c r="AC57" s="201" t="s">
        <v>1441</v>
      </c>
      <c r="AD57">
        <f t="shared" si="1"/>
        <v>1</v>
      </c>
      <c r="AF57" s="596"/>
    </row>
    <row r="58" spans="1:35" ht="21.75" customHeight="1">
      <c r="A58" s="581" t="s">
        <v>1828</v>
      </c>
      <c r="B58" s="589" t="s">
        <v>1537</v>
      </c>
      <c r="C58" s="610" t="s">
        <v>1437</v>
      </c>
      <c r="D58" s="589">
        <f t="shared" si="9"/>
        <v>0</v>
      </c>
      <c r="E58" s="589" t="s">
        <v>1703</v>
      </c>
      <c r="F58" s="660" t="s">
        <v>1423</v>
      </c>
      <c r="G58" s="589" t="s">
        <v>568</v>
      </c>
      <c r="H58" s="589" t="s">
        <v>1817</v>
      </c>
      <c r="I58" s="589" t="e">
        <f>_xlfn.IFNA(VLOOKUP(G58,#REF!,6,0),"")</f>
        <v>#REF!</v>
      </c>
      <c r="J58" s="688"/>
      <c r="L58" s="685"/>
      <c r="M58" s="685"/>
      <c r="N58" s="685"/>
      <c r="O58" s="685"/>
      <c r="P58" s="673"/>
      <c r="Q58" s="673"/>
      <c r="R58" s="673"/>
      <c r="S58" s="673"/>
      <c r="V58" s="405" t="s">
        <v>1678</v>
      </c>
      <c r="W58" s="412" t="s">
        <v>1099</v>
      </c>
      <c r="X58" s="412" t="s">
        <v>499</v>
      </c>
      <c r="Y58" s="405" t="s">
        <v>1097</v>
      </c>
      <c r="Z58" s="405"/>
      <c r="AA58" s="405"/>
      <c r="AB58" s="412" t="s">
        <v>1097</v>
      </c>
      <c r="AC58" s="201" t="s">
        <v>1441</v>
      </c>
      <c r="AD58">
        <f t="shared" si="1"/>
        <v>1</v>
      </c>
      <c r="AF58" s="596"/>
    </row>
    <row r="59" spans="1:35" ht="21.75" customHeight="1">
      <c r="A59" s="581" t="s">
        <v>1828</v>
      </c>
      <c r="B59" s="589" t="s">
        <v>1538</v>
      </c>
      <c r="C59" s="610" t="s">
        <v>1437</v>
      </c>
      <c r="D59" s="589">
        <f t="shared" si="9"/>
        <v>0</v>
      </c>
      <c r="E59" s="589" t="s">
        <v>1703</v>
      </c>
      <c r="F59" s="660" t="s">
        <v>1423</v>
      </c>
      <c r="G59" s="589" t="s">
        <v>568</v>
      </c>
      <c r="H59" s="589" t="s">
        <v>1817</v>
      </c>
      <c r="I59" s="589" t="e">
        <f>_xlfn.IFNA(VLOOKUP(G59,#REF!,6,0),"")</f>
        <v>#REF!</v>
      </c>
      <c r="J59" s="688"/>
      <c r="L59" s="685"/>
      <c r="M59" s="685"/>
      <c r="N59" s="685"/>
      <c r="O59" s="685"/>
      <c r="P59" s="673"/>
      <c r="Q59" s="673"/>
      <c r="R59" s="673"/>
      <c r="S59" s="673"/>
      <c r="V59" s="405" t="s">
        <v>1678</v>
      </c>
      <c r="W59" s="412" t="s">
        <v>1099</v>
      </c>
      <c r="X59" s="412" t="s">
        <v>499</v>
      </c>
      <c r="Y59" s="405" t="s">
        <v>1098</v>
      </c>
      <c r="Z59" s="405"/>
      <c r="AA59" s="405"/>
      <c r="AB59" s="412" t="s">
        <v>1098</v>
      </c>
      <c r="AC59" s="201" t="s">
        <v>1441</v>
      </c>
      <c r="AD59">
        <f t="shared" si="1"/>
        <v>1</v>
      </c>
    </row>
    <row r="60" spans="1:35" ht="21.75" customHeight="1">
      <c r="A60" s="581" t="s">
        <v>1828</v>
      </c>
      <c r="B60" s="589" t="s">
        <v>1539</v>
      </c>
      <c r="C60" s="610" t="s">
        <v>1437</v>
      </c>
      <c r="D60" s="589">
        <f t="shared" si="9"/>
        <v>0</v>
      </c>
      <c r="E60" s="589" t="s">
        <v>1703</v>
      </c>
      <c r="F60" s="660" t="s">
        <v>1423</v>
      </c>
      <c r="G60" s="589" t="s">
        <v>568</v>
      </c>
      <c r="H60" s="589" t="s">
        <v>1817</v>
      </c>
      <c r="I60" s="589" t="e">
        <f>_xlfn.IFNA(VLOOKUP(G60,#REF!,6,0),"")</f>
        <v>#REF!</v>
      </c>
      <c r="J60" s="688"/>
      <c r="L60" s="685"/>
      <c r="M60" s="685"/>
      <c r="N60" s="685"/>
      <c r="O60" s="685"/>
      <c r="P60" s="673"/>
      <c r="Q60" s="673"/>
      <c r="R60" s="673"/>
      <c r="S60" s="673"/>
      <c r="V60" s="601" t="s">
        <v>1682</v>
      </c>
      <c r="W60" s="602" t="s">
        <v>1495</v>
      </c>
      <c r="X60" s="602" t="s">
        <v>499</v>
      </c>
      <c r="Y60" s="601" t="s">
        <v>1680</v>
      </c>
      <c r="Z60" s="606" t="s">
        <v>1419</v>
      </c>
      <c r="AA60" s="606" t="s">
        <v>1419</v>
      </c>
      <c r="AB60" s="602" t="s">
        <v>1495</v>
      </c>
      <c r="AC60" s="603"/>
      <c r="AD60">
        <f t="shared" si="1"/>
        <v>1</v>
      </c>
    </row>
    <row r="61" spans="1:35" ht="16.5" customHeight="1">
      <c r="A61" s="581" t="s">
        <v>1828</v>
      </c>
      <c r="B61" s="590" t="s">
        <v>1094</v>
      </c>
      <c r="C61" s="611"/>
      <c r="D61" s="590">
        <f t="shared" si="9"/>
        <v>0</v>
      </c>
      <c r="E61" s="590" t="s">
        <v>1424</v>
      </c>
      <c r="F61" s="661" t="s">
        <v>1424</v>
      </c>
      <c r="G61" s="590" t="s">
        <v>1397</v>
      </c>
      <c r="H61" s="590" t="s">
        <v>1816</v>
      </c>
      <c r="I61" s="590"/>
      <c r="J61" s="688"/>
      <c r="L61" s="685"/>
      <c r="M61" s="685"/>
      <c r="N61" s="685"/>
      <c r="O61" s="685"/>
      <c r="P61" s="673"/>
      <c r="Q61" s="673"/>
      <c r="R61" s="673"/>
      <c r="S61" s="673"/>
      <c r="V61" s="564" t="s">
        <v>1189</v>
      </c>
      <c r="W61" s="565" t="s">
        <v>1190</v>
      </c>
      <c r="X61" s="566" t="s">
        <v>1119</v>
      </c>
      <c r="Y61" s="565" t="s">
        <v>1196</v>
      </c>
      <c r="Z61" s="566" t="s">
        <v>1194</v>
      </c>
      <c r="AA61" s="566" t="s">
        <v>1195</v>
      </c>
      <c r="AB61" s="567" t="s">
        <v>1506</v>
      </c>
      <c r="AC61" s="579" t="s">
        <v>1673</v>
      </c>
      <c r="AD61">
        <f t="shared" si="1"/>
        <v>0</v>
      </c>
    </row>
    <row r="62" spans="1:35" ht="16.5" customHeight="1">
      <c r="A62" s="581" t="s">
        <v>1828</v>
      </c>
      <c r="B62" s="590" t="s">
        <v>1095</v>
      </c>
      <c r="C62" s="611"/>
      <c r="D62" s="590">
        <f t="shared" si="9"/>
        <v>0</v>
      </c>
      <c r="E62" s="590" t="s">
        <v>1424</v>
      </c>
      <c r="F62" s="661" t="s">
        <v>1424</v>
      </c>
      <c r="G62" s="590" t="s">
        <v>1397</v>
      </c>
      <c r="H62" s="590" t="s">
        <v>1816</v>
      </c>
      <c r="I62" s="590"/>
      <c r="J62" s="688"/>
      <c r="L62" s="685"/>
      <c r="M62" s="685"/>
      <c r="N62" s="685"/>
      <c r="O62" s="685"/>
      <c r="P62" s="673"/>
      <c r="Q62" s="673"/>
      <c r="R62" s="673"/>
      <c r="S62" s="673"/>
      <c r="V62" s="564" t="s">
        <v>1134</v>
      </c>
      <c r="W62" s="565" t="s">
        <v>1135</v>
      </c>
      <c r="X62" s="566" t="s">
        <v>1119</v>
      </c>
      <c r="Y62" s="565" t="s">
        <v>1146</v>
      </c>
      <c r="Z62" s="565" t="s">
        <v>1147</v>
      </c>
      <c r="AA62" s="566" t="s">
        <v>1148</v>
      </c>
      <c r="AB62" s="567" t="s">
        <v>1399</v>
      </c>
      <c r="AC62" s="579" t="s">
        <v>1660</v>
      </c>
      <c r="AD62">
        <f t="shared" si="1"/>
        <v>0</v>
      </c>
    </row>
    <row r="63" spans="1:35" ht="16.5" customHeight="1">
      <c r="A63" s="581" t="s">
        <v>1828</v>
      </c>
      <c r="B63" s="590" t="s">
        <v>1096</v>
      </c>
      <c r="C63" s="611"/>
      <c r="D63" s="590">
        <f t="shared" si="9"/>
        <v>0</v>
      </c>
      <c r="E63" s="590" t="s">
        <v>1424</v>
      </c>
      <c r="F63" s="661" t="s">
        <v>1424</v>
      </c>
      <c r="G63" s="590" t="s">
        <v>1397</v>
      </c>
      <c r="H63" s="590" t="s">
        <v>1816</v>
      </c>
      <c r="I63" s="590"/>
      <c r="J63" s="688"/>
      <c r="L63" s="685"/>
      <c r="M63" s="685"/>
      <c r="N63" s="685"/>
      <c r="O63" s="685"/>
      <c r="P63" s="673"/>
      <c r="Q63" s="673"/>
      <c r="R63" s="673"/>
      <c r="S63" s="673"/>
      <c r="V63" s="564" t="s">
        <v>1176</v>
      </c>
      <c r="W63" s="565" t="s">
        <v>1177</v>
      </c>
      <c r="X63" s="566" t="s">
        <v>1119</v>
      </c>
      <c r="Y63" s="565" t="s">
        <v>1184</v>
      </c>
      <c r="Z63" s="565" t="s">
        <v>1185</v>
      </c>
      <c r="AA63" s="566" t="s">
        <v>1186</v>
      </c>
      <c r="AB63" s="567" t="s">
        <v>1401</v>
      </c>
      <c r="AC63" s="579" t="s">
        <v>1670</v>
      </c>
      <c r="AD63">
        <f t="shared" si="1"/>
        <v>0</v>
      </c>
    </row>
    <row r="64" spans="1:35" ht="16.5" customHeight="1">
      <c r="A64" s="581" t="s">
        <v>1828</v>
      </c>
      <c r="B64" s="590" t="s">
        <v>1097</v>
      </c>
      <c r="C64" s="611"/>
      <c r="D64" s="590">
        <f t="shared" si="9"/>
        <v>0</v>
      </c>
      <c r="E64" s="590" t="s">
        <v>1424</v>
      </c>
      <c r="F64" s="661" t="s">
        <v>1424</v>
      </c>
      <c r="G64" s="590" t="s">
        <v>1397</v>
      </c>
      <c r="H64" s="590" t="s">
        <v>1816</v>
      </c>
      <c r="I64" s="590"/>
      <c r="J64" s="688"/>
      <c r="L64" s="685"/>
      <c r="M64" s="685"/>
      <c r="N64" s="685"/>
      <c r="O64" s="685"/>
      <c r="P64" s="673"/>
      <c r="Q64" s="673"/>
      <c r="R64" s="673"/>
      <c r="S64" s="673"/>
      <c r="V64" s="564" t="s">
        <v>1202</v>
      </c>
      <c r="W64" s="565" t="s">
        <v>1203</v>
      </c>
      <c r="X64" s="566" t="s">
        <v>1119</v>
      </c>
      <c r="Y64" s="565" t="s">
        <v>1204</v>
      </c>
      <c r="Z64" s="565" t="s">
        <v>1205</v>
      </c>
      <c r="AA64" s="566" t="s">
        <v>1206</v>
      </c>
      <c r="AB64" s="567" t="s">
        <v>1402</v>
      </c>
      <c r="AC64" s="579" t="s">
        <v>1660</v>
      </c>
      <c r="AD64">
        <f t="shared" si="1"/>
        <v>0</v>
      </c>
    </row>
    <row r="65" spans="1:30" ht="16.5" customHeight="1">
      <c r="A65" s="581" t="s">
        <v>1828</v>
      </c>
      <c r="B65" s="590" t="s">
        <v>1098</v>
      </c>
      <c r="C65" s="611"/>
      <c r="D65" s="590">
        <f t="shared" si="9"/>
        <v>0</v>
      </c>
      <c r="E65" s="590" t="s">
        <v>1424</v>
      </c>
      <c r="F65" s="661" t="s">
        <v>1424</v>
      </c>
      <c r="G65" s="590" t="s">
        <v>1397</v>
      </c>
      <c r="H65" s="590" t="s">
        <v>1816</v>
      </c>
      <c r="I65" s="590"/>
      <c r="J65" s="688"/>
      <c r="L65" s="685"/>
      <c r="M65" s="685"/>
      <c r="N65" s="685"/>
      <c r="O65" s="685"/>
      <c r="P65" s="673"/>
      <c r="Q65" s="673"/>
      <c r="R65" s="673"/>
      <c r="S65" s="673"/>
      <c r="V65" s="564" t="s">
        <v>1233</v>
      </c>
      <c r="W65" s="565" t="s">
        <v>1234</v>
      </c>
      <c r="X65" s="566" t="s">
        <v>1119</v>
      </c>
      <c r="Y65" s="565" t="s">
        <v>1235</v>
      </c>
      <c r="Z65" s="565" t="s">
        <v>1236</v>
      </c>
      <c r="AA65" s="566" t="s">
        <v>1237</v>
      </c>
      <c r="AB65" s="567" t="s">
        <v>1514</v>
      </c>
      <c r="AC65" s="579" t="s">
        <v>1660</v>
      </c>
      <c r="AD65">
        <f t="shared" si="1"/>
        <v>0</v>
      </c>
    </row>
    <row r="66" spans="1:30" ht="21.75" customHeight="1">
      <c r="A66" s="683"/>
      <c r="B66" s="683" t="s">
        <v>1825</v>
      </c>
      <c r="C66" s="684"/>
      <c r="D66" s="591"/>
      <c r="E66" s="591"/>
      <c r="F66" s="591"/>
      <c r="G66" s="592"/>
      <c r="H66" s="592"/>
      <c r="I66" s="592"/>
      <c r="J66" s="592"/>
      <c r="K66" s="592"/>
      <c r="L66" s="592"/>
      <c r="M66" s="592"/>
      <c r="N66" s="592"/>
      <c r="O66" s="592"/>
      <c r="P66" s="592"/>
      <c r="Q66" s="592"/>
      <c r="R66" s="592"/>
      <c r="S66" s="592"/>
      <c r="V66" s="564" t="s">
        <v>1243</v>
      </c>
      <c r="W66" s="565" t="s">
        <v>1244</v>
      </c>
      <c r="X66" s="565" t="s">
        <v>1119</v>
      </c>
      <c r="Y66" s="565" t="s">
        <v>1245</v>
      </c>
      <c r="Z66" s="565" t="s">
        <v>1246</v>
      </c>
      <c r="AA66" s="566" t="s">
        <v>1247</v>
      </c>
      <c r="AB66" s="567" t="s">
        <v>1515</v>
      </c>
      <c r="AC66" s="579" t="s">
        <v>1670</v>
      </c>
      <c r="AD66">
        <f t="shared" si="1"/>
        <v>0</v>
      </c>
    </row>
    <row r="67" spans="1:30" ht="22.5">
      <c r="A67" s="332" t="s">
        <v>1827</v>
      </c>
      <c r="B67" s="619" t="s">
        <v>1506</v>
      </c>
      <c r="C67" s="608"/>
      <c r="D67" s="622" t="s">
        <v>1189</v>
      </c>
      <c r="E67" s="680" t="s">
        <v>1698</v>
      </c>
      <c r="F67" s="674" t="s">
        <v>1698</v>
      </c>
      <c r="G67" s="586" t="s">
        <v>598</v>
      </c>
      <c r="H67" s="587"/>
      <c r="I67" s="587"/>
      <c r="L67" s="673"/>
      <c r="M67" s="673"/>
      <c r="N67" s="673"/>
      <c r="O67" s="673"/>
      <c r="P67" s="685"/>
      <c r="Q67" s="685"/>
      <c r="R67" s="685"/>
      <c r="S67" s="685"/>
      <c r="V67" s="564" t="s">
        <v>1287</v>
      </c>
      <c r="W67" s="565" t="s">
        <v>1288</v>
      </c>
      <c r="X67" s="566" t="s">
        <v>1119</v>
      </c>
      <c r="Y67" s="565" t="s">
        <v>1289</v>
      </c>
      <c r="Z67" s="573" t="s">
        <v>1290</v>
      </c>
      <c r="AA67" s="566" t="s">
        <v>1291</v>
      </c>
      <c r="AB67" s="567" t="s">
        <v>1524</v>
      </c>
      <c r="AC67" s="579" t="s">
        <v>1660</v>
      </c>
      <c r="AD67">
        <f t="shared" si="1"/>
        <v>0</v>
      </c>
    </row>
    <row r="68" spans="1:30" ht="19.5" customHeight="1">
      <c r="A68" s="332" t="s">
        <v>1827</v>
      </c>
      <c r="B68" s="619" t="s">
        <v>1399</v>
      </c>
      <c r="C68" s="583"/>
      <c r="D68" s="614" t="s">
        <v>1134</v>
      </c>
      <c r="E68" s="607" t="s">
        <v>1692</v>
      </c>
      <c r="F68" s="667" t="s">
        <v>1692</v>
      </c>
      <c r="G68" s="583" t="s">
        <v>1078</v>
      </c>
      <c r="H68" s="583"/>
      <c r="I68" s="583" t="s">
        <v>1709</v>
      </c>
      <c r="L68" s="673"/>
      <c r="M68" s="673"/>
      <c r="N68" s="673"/>
      <c r="O68" s="673"/>
      <c r="P68" s="685"/>
      <c r="Q68" s="685"/>
      <c r="R68" s="685"/>
      <c r="S68" s="685"/>
      <c r="V68" s="564" t="s">
        <v>1334</v>
      </c>
      <c r="W68" s="565" t="s">
        <v>1335</v>
      </c>
      <c r="X68" s="566" t="s">
        <v>1119</v>
      </c>
      <c r="Y68" s="565" t="s">
        <v>1336</v>
      </c>
      <c r="Z68" s="566" t="s">
        <v>1337</v>
      </c>
      <c r="AA68" s="566" t="s">
        <v>1338</v>
      </c>
      <c r="AB68" s="567" t="s">
        <v>1414</v>
      </c>
      <c r="AC68" s="579" t="s">
        <v>1708</v>
      </c>
      <c r="AD68">
        <f t="shared" ref="AD68:AD122" si="10">COUNTIF($B$3:$B$65,AB68)</f>
        <v>0</v>
      </c>
    </row>
    <row r="69" spans="1:30" ht="22.5">
      <c r="A69" s="332" t="s">
        <v>1827</v>
      </c>
      <c r="B69" s="619" t="s">
        <v>1401</v>
      </c>
      <c r="C69" s="583"/>
      <c r="D69" s="614" t="s">
        <v>1176</v>
      </c>
      <c r="E69" s="607" t="s">
        <v>1699</v>
      </c>
      <c r="F69" s="667" t="s">
        <v>1699</v>
      </c>
      <c r="G69" s="583" t="s">
        <v>1078</v>
      </c>
      <c r="H69" s="583"/>
      <c r="I69" s="583"/>
      <c r="L69" s="673"/>
      <c r="M69" s="673"/>
      <c r="N69" s="673"/>
      <c r="O69" s="673"/>
      <c r="P69" s="685"/>
      <c r="Q69" s="685"/>
      <c r="R69" s="685"/>
      <c r="S69" s="685"/>
      <c r="V69" s="556" t="s">
        <v>1334</v>
      </c>
      <c r="W69" s="558" t="s">
        <v>1335</v>
      </c>
      <c r="X69" s="557" t="s">
        <v>1119</v>
      </c>
      <c r="Y69" s="557" t="s">
        <v>1342</v>
      </c>
      <c r="Z69" s="557" t="s">
        <v>1343</v>
      </c>
      <c r="AA69" s="556" t="s">
        <v>1344</v>
      </c>
      <c r="AB69" s="559" t="s">
        <v>1659</v>
      </c>
      <c r="AC69" s="560" t="s">
        <v>1657</v>
      </c>
      <c r="AD69">
        <f t="shared" si="10"/>
        <v>0</v>
      </c>
    </row>
    <row r="70" spans="1:30" ht="22.5">
      <c r="A70" s="332" t="s">
        <v>1827</v>
      </c>
      <c r="B70" s="619" t="s">
        <v>1402</v>
      </c>
      <c r="C70" s="585"/>
      <c r="D70" s="623" t="s">
        <v>1202</v>
      </c>
      <c r="E70" s="605" t="s">
        <v>1697</v>
      </c>
      <c r="F70" s="675" t="s">
        <v>1697</v>
      </c>
      <c r="G70" s="585" t="s">
        <v>965</v>
      </c>
      <c r="H70" s="585"/>
      <c r="I70" s="585"/>
      <c r="L70" s="673"/>
      <c r="M70" s="673"/>
      <c r="N70" s="673"/>
      <c r="O70" s="673"/>
      <c r="P70" s="685"/>
      <c r="Q70" s="685"/>
      <c r="R70" s="685"/>
      <c r="S70" s="685"/>
      <c r="V70" s="564" t="s">
        <v>1358</v>
      </c>
      <c r="W70" s="566" t="s">
        <v>1359</v>
      </c>
      <c r="X70" s="566" t="s">
        <v>1119</v>
      </c>
      <c r="Y70" s="565" t="s">
        <v>1360</v>
      </c>
      <c r="Z70" s="565" t="s">
        <v>1361</v>
      </c>
      <c r="AA70" s="566" t="s">
        <v>1362</v>
      </c>
      <c r="AB70" s="567" t="s">
        <v>1415</v>
      </c>
      <c r="AC70" s="579" t="s">
        <v>1687</v>
      </c>
      <c r="AD70">
        <f t="shared" si="10"/>
        <v>0</v>
      </c>
    </row>
    <row r="71" spans="1:30" ht="22.5">
      <c r="A71" s="332" t="s">
        <v>1827</v>
      </c>
      <c r="B71" s="619" t="s">
        <v>1514</v>
      </c>
      <c r="C71" s="583"/>
      <c r="D71" s="614" t="s">
        <v>1233</v>
      </c>
      <c r="E71" s="607" t="s">
        <v>1696</v>
      </c>
      <c r="F71" s="667" t="s">
        <v>1696</v>
      </c>
      <c r="G71" s="583" t="s">
        <v>1078</v>
      </c>
      <c r="H71" s="583"/>
      <c r="I71" s="583" t="s">
        <v>1710</v>
      </c>
      <c r="L71" s="673"/>
      <c r="M71" s="673"/>
      <c r="N71" s="673"/>
      <c r="O71" s="673"/>
      <c r="P71" s="685"/>
      <c r="Q71" s="685"/>
      <c r="R71" s="685"/>
      <c r="S71" s="685"/>
      <c r="V71" s="564" t="s">
        <v>1387</v>
      </c>
      <c r="W71" s="566" t="s">
        <v>1388</v>
      </c>
      <c r="X71" s="566" t="s">
        <v>1119</v>
      </c>
      <c r="Y71" s="565" t="s">
        <v>1394</v>
      </c>
      <c r="Z71" s="565" t="s">
        <v>1390</v>
      </c>
      <c r="AA71" s="566" t="s">
        <v>1391</v>
      </c>
      <c r="AB71" s="567" t="s">
        <v>1543</v>
      </c>
      <c r="AC71" s="579" t="s">
        <v>1676</v>
      </c>
      <c r="AD71">
        <f t="shared" si="10"/>
        <v>0</v>
      </c>
    </row>
    <row r="72" spans="1:30" ht="21" customHeight="1">
      <c r="A72" s="332" t="s">
        <v>1827</v>
      </c>
      <c r="B72" s="619" t="s">
        <v>1515</v>
      </c>
      <c r="C72" s="583"/>
      <c r="D72" s="614" t="s">
        <v>1243</v>
      </c>
      <c r="E72" s="607" t="s">
        <v>1695</v>
      </c>
      <c r="F72" s="667" t="s">
        <v>1695</v>
      </c>
      <c r="G72" s="583" t="s">
        <v>1078</v>
      </c>
      <c r="H72" s="583"/>
      <c r="I72" s="583"/>
      <c r="L72" s="673"/>
      <c r="M72" s="673"/>
      <c r="N72" s="673"/>
      <c r="O72" s="673"/>
      <c r="P72" s="685"/>
      <c r="Q72" s="685"/>
      <c r="R72" s="685"/>
      <c r="S72" s="685"/>
      <c r="V72" s="564" t="s">
        <v>1366</v>
      </c>
      <c r="W72" s="566" t="s">
        <v>1367</v>
      </c>
      <c r="X72" s="566" t="s">
        <v>1119</v>
      </c>
      <c r="Y72" s="565" t="s">
        <v>1368</v>
      </c>
      <c r="Z72" s="565" t="s">
        <v>1369</v>
      </c>
      <c r="AA72" s="566" t="s">
        <v>1370</v>
      </c>
      <c r="AB72" s="567" t="s">
        <v>1534</v>
      </c>
      <c r="AC72" s="579" t="s">
        <v>1675</v>
      </c>
      <c r="AD72">
        <f t="shared" si="10"/>
        <v>0</v>
      </c>
    </row>
    <row r="73" spans="1:30" ht="22.5">
      <c r="A73" s="332" t="s">
        <v>1827</v>
      </c>
      <c r="B73" s="619" t="s">
        <v>1524</v>
      </c>
      <c r="C73" s="614"/>
      <c r="D73" s="614" t="s">
        <v>1287</v>
      </c>
      <c r="E73" s="681" t="s">
        <v>1694</v>
      </c>
      <c r="F73" s="676" t="s">
        <v>1694</v>
      </c>
      <c r="G73" s="583" t="s">
        <v>1078</v>
      </c>
      <c r="H73" s="614"/>
      <c r="I73" s="614"/>
      <c r="L73" s="673"/>
      <c r="M73" s="673"/>
      <c r="N73" s="673"/>
      <c r="O73" s="673"/>
      <c r="P73" s="685"/>
      <c r="Q73" s="685"/>
      <c r="R73" s="685"/>
      <c r="S73" s="685"/>
      <c r="V73" s="564" t="s">
        <v>1125</v>
      </c>
      <c r="W73" s="566" t="s">
        <v>1126</v>
      </c>
      <c r="X73" s="566" t="s">
        <v>1119</v>
      </c>
      <c r="Y73" s="565" t="s">
        <v>1127</v>
      </c>
      <c r="Z73" s="565" t="s">
        <v>1128</v>
      </c>
      <c r="AA73" s="566" t="s">
        <v>1129</v>
      </c>
      <c r="AB73" s="567" t="s">
        <v>1663</v>
      </c>
      <c r="AC73" s="579" t="s">
        <v>1669</v>
      </c>
      <c r="AD73">
        <f t="shared" si="10"/>
        <v>0</v>
      </c>
    </row>
    <row r="74" spans="1:30" ht="22.5">
      <c r="A74" s="332" t="s">
        <v>1827</v>
      </c>
      <c r="B74" s="619" t="s">
        <v>1414</v>
      </c>
      <c r="C74" s="617"/>
      <c r="D74" s="624" t="s">
        <v>1334</v>
      </c>
      <c r="E74" s="618" t="s">
        <v>1701</v>
      </c>
      <c r="F74" s="677" t="s">
        <v>1701</v>
      </c>
      <c r="G74" s="617" t="s">
        <v>33</v>
      </c>
      <c r="H74" s="617" t="s">
        <v>1707</v>
      </c>
      <c r="I74" s="617" t="s">
        <v>1707</v>
      </c>
      <c r="L74" s="673"/>
      <c r="M74" s="673"/>
      <c r="N74" s="673"/>
      <c r="O74" s="673"/>
      <c r="P74" s="685"/>
      <c r="Q74" s="685"/>
      <c r="R74" s="685"/>
      <c r="S74" s="685"/>
      <c r="V74" s="564" t="s">
        <v>1125</v>
      </c>
      <c r="W74" s="566" t="s">
        <v>1126</v>
      </c>
      <c r="X74" s="566" t="s">
        <v>1119</v>
      </c>
      <c r="Y74" s="565" t="s">
        <v>1130</v>
      </c>
      <c r="Z74" s="565" t="s">
        <v>1131</v>
      </c>
      <c r="AA74" s="566" t="s">
        <v>1129</v>
      </c>
      <c r="AB74" s="567" t="s">
        <v>1664</v>
      </c>
      <c r="AC74" s="579" t="s">
        <v>1669</v>
      </c>
      <c r="AD74">
        <f t="shared" si="10"/>
        <v>0</v>
      </c>
    </row>
    <row r="75" spans="1:30" ht="24.75" customHeight="1">
      <c r="A75" s="332" t="s">
        <v>1827</v>
      </c>
      <c r="B75" s="619" t="s">
        <v>1415</v>
      </c>
      <c r="C75" s="584"/>
      <c r="D75" s="625" t="s">
        <v>1358</v>
      </c>
      <c r="E75" s="682" t="s">
        <v>1704</v>
      </c>
      <c r="F75" s="678" t="s">
        <v>1704</v>
      </c>
      <c r="G75" s="584" t="s">
        <v>46</v>
      </c>
      <c r="H75" s="584" t="s">
        <v>1706</v>
      </c>
      <c r="I75" s="584" t="s">
        <v>1706</v>
      </c>
      <c r="L75" s="673"/>
      <c r="M75" s="673"/>
      <c r="N75" s="673"/>
      <c r="O75" s="673"/>
      <c r="P75" s="685"/>
      <c r="Q75" s="685"/>
      <c r="R75" s="685"/>
      <c r="S75" s="685"/>
      <c r="V75" s="564" t="s">
        <v>1134</v>
      </c>
      <c r="W75" s="566" t="s">
        <v>1135</v>
      </c>
      <c r="X75" s="566" t="s">
        <v>1119</v>
      </c>
      <c r="Y75" s="565" t="s">
        <v>1144</v>
      </c>
      <c r="Z75" s="565" t="s">
        <v>1145</v>
      </c>
      <c r="AA75" s="566" t="s">
        <v>1141</v>
      </c>
      <c r="AB75" s="567" t="s">
        <v>1603</v>
      </c>
      <c r="AC75" s="579" t="s">
        <v>1674</v>
      </c>
      <c r="AD75">
        <f t="shared" si="10"/>
        <v>0</v>
      </c>
    </row>
    <row r="76" spans="1:30" ht="22.5">
      <c r="A76" s="332" t="s">
        <v>1827</v>
      </c>
      <c r="B76" s="619" t="s">
        <v>1543</v>
      </c>
      <c r="C76" s="604"/>
      <c r="D76" s="615" t="s">
        <v>1387</v>
      </c>
      <c r="E76" s="604" t="s">
        <v>1702</v>
      </c>
      <c r="F76" s="666" t="s">
        <v>1702</v>
      </c>
      <c r="G76" s="582" t="s">
        <v>569</v>
      </c>
      <c r="H76" s="582"/>
      <c r="I76" s="582"/>
      <c r="L76" s="673"/>
      <c r="M76" s="673"/>
      <c r="N76" s="673"/>
      <c r="O76" s="673"/>
      <c r="P76" s="685"/>
      <c r="Q76" s="685"/>
      <c r="R76" s="685"/>
      <c r="S76" s="685"/>
      <c r="V76" s="564" t="s">
        <v>1189</v>
      </c>
      <c r="W76" s="566" t="s">
        <v>1190</v>
      </c>
      <c r="X76" s="566" t="s">
        <v>1119</v>
      </c>
      <c r="Y76" s="565" t="s">
        <v>1191</v>
      </c>
      <c r="Z76" s="565" t="s">
        <v>1192</v>
      </c>
      <c r="AA76" s="566" t="s">
        <v>1193</v>
      </c>
      <c r="AB76" s="567" t="s">
        <v>1505</v>
      </c>
      <c r="AC76" s="579" t="s">
        <v>1673</v>
      </c>
      <c r="AD76">
        <f t="shared" si="10"/>
        <v>0</v>
      </c>
    </row>
    <row r="77" spans="1:30" ht="20.25" customHeight="1">
      <c r="A77" s="332" t="s">
        <v>1827</v>
      </c>
      <c r="B77" s="619" t="s">
        <v>1534</v>
      </c>
      <c r="C77" s="610"/>
      <c r="D77" s="626" t="s">
        <v>1366</v>
      </c>
      <c r="E77" s="610" t="s">
        <v>1703</v>
      </c>
      <c r="F77" s="679" t="s">
        <v>1703</v>
      </c>
      <c r="G77" s="589" t="s">
        <v>1686</v>
      </c>
      <c r="H77" s="589" t="s">
        <v>1809</v>
      </c>
      <c r="I77" s="589" t="s">
        <v>1809</v>
      </c>
      <c r="L77" s="673"/>
      <c r="M77" s="673"/>
      <c r="N77" s="673"/>
      <c r="O77" s="673"/>
      <c r="P77" s="685"/>
      <c r="Q77" s="685"/>
      <c r="R77" s="685"/>
      <c r="S77" s="685"/>
      <c r="V77" s="564" t="s">
        <v>1202</v>
      </c>
      <c r="W77" s="566" t="s">
        <v>1203</v>
      </c>
      <c r="X77" s="566" t="s">
        <v>1119</v>
      </c>
      <c r="Y77" s="565" t="s">
        <v>1207</v>
      </c>
      <c r="Z77" s="565" t="s">
        <v>1208</v>
      </c>
      <c r="AA77" s="566" t="s">
        <v>1209</v>
      </c>
      <c r="AB77" s="567" t="s">
        <v>1403</v>
      </c>
      <c r="AC77" s="579" t="s">
        <v>1672</v>
      </c>
      <c r="AD77">
        <f t="shared" si="10"/>
        <v>0</v>
      </c>
    </row>
    <row r="78" spans="1:30" ht="21.75" customHeight="1">
      <c r="A78" s="332" t="s">
        <v>1827</v>
      </c>
      <c r="B78" s="619" t="s">
        <v>1663</v>
      </c>
      <c r="C78" s="610"/>
      <c r="D78" s="626" t="s">
        <v>1125</v>
      </c>
      <c r="E78" s="610" t="s">
        <v>1690</v>
      </c>
      <c r="F78" s="679" t="s">
        <v>1690</v>
      </c>
      <c r="G78" s="589" t="s">
        <v>1686</v>
      </c>
      <c r="H78" s="589" t="s">
        <v>1809</v>
      </c>
      <c r="I78" s="589" t="s">
        <v>1809</v>
      </c>
      <c r="L78" s="673"/>
      <c r="M78" s="673"/>
      <c r="N78" s="673"/>
      <c r="O78" s="673"/>
      <c r="P78" s="685"/>
      <c r="Q78" s="685"/>
      <c r="R78" s="685"/>
      <c r="S78" s="685"/>
      <c r="V78" s="566" t="s">
        <v>1682</v>
      </c>
      <c r="W78" s="565" t="s">
        <v>1681</v>
      </c>
      <c r="X78" s="566" t="s">
        <v>1119</v>
      </c>
      <c r="Y78" s="565" t="s">
        <v>1679</v>
      </c>
      <c r="Z78" s="564" t="s">
        <v>1419</v>
      </c>
      <c r="AA78" s="564" t="s">
        <v>1419</v>
      </c>
      <c r="AB78" s="565" t="s">
        <v>1681</v>
      </c>
      <c r="AC78" s="579" t="s">
        <v>1673</v>
      </c>
      <c r="AD78">
        <f t="shared" si="10"/>
        <v>0</v>
      </c>
    </row>
    <row r="79" spans="1:30" ht="21.75" customHeight="1">
      <c r="A79" s="332" t="s">
        <v>1827</v>
      </c>
      <c r="B79" s="619" t="s">
        <v>1664</v>
      </c>
      <c r="C79" s="610"/>
      <c r="D79" s="626" t="s">
        <v>1125</v>
      </c>
      <c r="E79" s="610" t="s">
        <v>1690</v>
      </c>
      <c r="F79" s="679" t="s">
        <v>1690</v>
      </c>
      <c r="G79" s="589" t="s">
        <v>1686</v>
      </c>
      <c r="H79" s="589" t="s">
        <v>1809</v>
      </c>
      <c r="I79" s="589" t="s">
        <v>1809</v>
      </c>
      <c r="L79" s="673"/>
      <c r="M79" s="673"/>
      <c r="N79" s="673"/>
      <c r="O79" s="673"/>
      <c r="P79" s="685"/>
      <c r="Q79" s="685"/>
      <c r="R79" s="685"/>
      <c r="S79" s="685"/>
      <c r="V79" s="551" t="s">
        <v>1123</v>
      </c>
      <c r="W79" s="555" t="s">
        <v>1124</v>
      </c>
      <c r="X79" s="550" t="s">
        <v>1499</v>
      </c>
      <c r="Y79" s="552"/>
      <c r="Z79" s="552"/>
      <c r="AA79" s="552"/>
      <c r="AB79" s="568" t="s">
        <v>1499</v>
      </c>
      <c r="AD79">
        <f t="shared" si="10"/>
        <v>0</v>
      </c>
    </row>
    <row r="80" spans="1:30" ht="21.75" customHeight="1">
      <c r="A80" s="332" t="s">
        <v>1827</v>
      </c>
      <c r="B80" s="619" t="s">
        <v>1603</v>
      </c>
      <c r="C80" s="604"/>
      <c r="D80" s="615" t="s">
        <v>1134</v>
      </c>
      <c r="E80" s="604" t="s">
        <v>1692</v>
      </c>
      <c r="F80" s="666" t="s">
        <v>1692</v>
      </c>
      <c r="G80" s="582" t="s">
        <v>1685</v>
      </c>
      <c r="H80" s="582"/>
      <c r="I80" s="582"/>
      <c r="L80" s="673"/>
      <c r="M80" s="673"/>
      <c r="N80" s="673"/>
      <c r="O80" s="673"/>
      <c r="P80" s="685"/>
      <c r="Q80" s="685"/>
      <c r="R80" s="685"/>
      <c r="S80" s="685"/>
      <c r="V80" s="551" t="s">
        <v>1132</v>
      </c>
      <c r="W80" s="555" t="s">
        <v>1133</v>
      </c>
      <c r="X80" s="550" t="s">
        <v>1499</v>
      </c>
      <c r="Y80" s="552"/>
      <c r="Z80" s="551"/>
      <c r="AA80" s="551"/>
      <c r="AB80" s="568" t="s">
        <v>1499</v>
      </c>
      <c r="AD80">
        <f t="shared" si="10"/>
        <v>0</v>
      </c>
    </row>
    <row r="81" spans="1:31" ht="21.75" customHeight="1">
      <c r="A81" s="332" t="s">
        <v>1827</v>
      </c>
      <c r="B81" s="619" t="s">
        <v>1505</v>
      </c>
      <c r="C81" s="608"/>
      <c r="D81" s="622" t="s">
        <v>1189</v>
      </c>
      <c r="E81" s="680" t="s">
        <v>1698</v>
      </c>
      <c r="F81" s="674" t="s">
        <v>1698</v>
      </c>
      <c r="G81" s="586" t="s">
        <v>598</v>
      </c>
      <c r="H81" s="587"/>
      <c r="I81" s="587"/>
      <c r="L81" s="673"/>
      <c r="M81" s="673"/>
      <c r="N81" s="673"/>
      <c r="O81" s="673"/>
      <c r="P81" s="685"/>
      <c r="Q81" s="685"/>
      <c r="R81" s="685"/>
      <c r="S81" s="685"/>
      <c r="V81" s="551" t="s">
        <v>1152</v>
      </c>
      <c r="W81" s="555" t="s">
        <v>1153</v>
      </c>
      <c r="X81" s="550" t="s">
        <v>1499</v>
      </c>
      <c r="Y81" s="552"/>
      <c r="Z81" s="551"/>
      <c r="AA81" s="551"/>
      <c r="AB81" s="568" t="s">
        <v>1499</v>
      </c>
      <c r="AD81">
        <f t="shared" si="10"/>
        <v>0</v>
      </c>
    </row>
    <row r="82" spans="1:31" ht="21.75" customHeight="1">
      <c r="A82" s="332" t="s">
        <v>1827</v>
      </c>
      <c r="B82" s="619" t="s">
        <v>1403</v>
      </c>
      <c r="C82" s="605"/>
      <c r="D82" s="623" t="s">
        <v>1202</v>
      </c>
      <c r="E82" s="605" t="s">
        <v>1697</v>
      </c>
      <c r="F82" s="675" t="s">
        <v>1697</v>
      </c>
      <c r="G82" s="585" t="s">
        <v>965</v>
      </c>
      <c r="H82" s="585"/>
      <c r="I82" s="585"/>
      <c r="L82" s="673"/>
      <c r="M82" s="673"/>
      <c r="N82" s="673"/>
      <c r="O82" s="673"/>
      <c r="P82" s="685"/>
      <c r="Q82" s="685"/>
      <c r="R82" s="685"/>
      <c r="S82" s="685"/>
      <c r="V82" s="551" t="s">
        <v>1164</v>
      </c>
      <c r="W82" s="550" t="s">
        <v>1165</v>
      </c>
      <c r="X82" s="550" t="s">
        <v>1499</v>
      </c>
      <c r="Y82" s="552"/>
      <c r="Z82" s="552"/>
      <c r="AA82" s="551"/>
      <c r="AB82" s="568" t="s">
        <v>1499</v>
      </c>
      <c r="AD82">
        <f t="shared" si="10"/>
        <v>0</v>
      </c>
    </row>
    <row r="83" spans="1:31" ht="21.75" customHeight="1">
      <c r="A83" s="332" t="s">
        <v>1827</v>
      </c>
      <c r="B83" s="619" t="s">
        <v>1681</v>
      </c>
      <c r="C83" s="608"/>
      <c r="D83" s="622" t="s">
        <v>1682</v>
      </c>
      <c r="E83" s="680"/>
      <c r="F83" s="674"/>
      <c r="G83" s="586" t="s">
        <v>598</v>
      </c>
      <c r="H83" s="587"/>
      <c r="I83" s="587"/>
      <c r="L83" s="673"/>
      <c r="M83" s="673"/>
      <c r="N83" s="673"/>
      <c r="O83" s="673"/>
      <c r="P83" s="685"/>
      <c r="Q83" s="685"/>
      <c r="R83" s="685"/>
      <c r="S83" s="685"/>
      <c r="V83" s="551" t="s">
        <v>1174</v>
      </c>
      <c r="W83" s="555" t="s">
        <v>1175</v>
      </c>
      <c r="X83" s="550" t="s">
        <v>1499</v>
      </c>
      <c r="Y83" s="552"/>
      <c r="Z83" s="551"/>
      <c r="AA83" s="551"/>
      <c r="AB83" s="568" t="s">
        <v>1499</v>
      </c>
      <c r="AD83">
        <f t="shared" si="10"/>
        <v>0</v>
      </c>
    </row>
    <row r="84" spans="1:31" ht="21.75" customHeight="1">
      <c r="A84" s="581">
        <v>2022</v>
      </c>
      <c r="B84" s="593" t="s">
        <v>595</v>
      </c>
      <c r="C84" s="613" t="e">
        <f>_xlfn.IFNA(VLOOKUP($B84,#REF!,2,0),"")</f>
        <v>#REF!</v>
      </c>
      <c r="D84" s="593" t="e">
        <f>_xlfn.IFNA(VLOOKUP($B84,#REF!,3,0),"")</f>
        <v>#REF!</v>
      </c>
      <c r="E84" s="593" t="e">
        <f>_xlfn.IFNA(VLOOKUP($B84,#REF!,3,0),"")</f>
        <v>#REF!</v>
      </c>
      <c r="F84" s="593" t="e">
        <f>_xlfn.IFNA(VLOOKUP($B84,#REF!,4,0),"")</f>
        <v>#REF!</v>
      </c>
      <c r="G84" s="593" t="e">
        <f>_xlfn.IFNA(VLOOKUP($B84,#REF!,5,0),"")</f>
        <v>#REF!</v>
      </c>
      <c r="H84" s="594" t="s">
        <v>1648</v>
      </c>
      <c r="I84" s="594" t="s">
        <v>1648</v>
      </c>
      <c r="L84" s="673"/>
      <c r="M84" s="673"/>
      <c r="N84" s="673"/>
      <c r="O84" s="673"/>
      <c r="P84" s="685"/>
      <c r="Q84" s="685"/>
      <c r="R84" s="685"/>
      <c r="S84" s="685"/>
      <c r="V84" s="551" t="s">
        <v>1187</v>
      </c>
      <c r="W84" s="555" t="s">
        <v>1188</v>
      </c>
      <c r="X84" s="550" t="s">
        <v>1499</v>
      </c>
      <c r="Y84" s="552"/>
      <c r="Z84" s="552"/>
      <c r="AA84" s="551"/>
      <c r="AB84" s="568" t="s">
        <v>1499</v>
      </c>
      <c r="AD84">
        <f t="shared" si="10"/>
        <v>0</v>
      </c>
    </row>
    <row r="85" spans="1:31" ht="21.75" customHeight="1">
      <c r="A85" s="581">
        <v>2022</v>
      </c>
      <c r="B85" s="593" t="s">
        <v>596</v>
      </c>
      <c r="C85" s="613" t="e">
        <f>_xlfn.IFNA(VLOOKUP($B85,#REF!,2,0),"")</f>
        <v>#REF!</v>
      </c>
      <c r="D85" s="593" t="e">
        <f>_xlfn.IFNA(VLOOKUP($B85,#REF!,3,0),"")</f>
        <v>#REF!</v>
      </c>
      <c r="E85" s="593" t="e">
        <f>_xlfn.IFNA(VLOOKUP($B85,#REF!,3,0),"")</f>
        <v>#REF!</v>
      </c>
      <c r="F85" s="593" t="e">
        <f>_xlfn.IFNA(VLOOKUP($B85,#REF!,4,0),"")</f>
        <v>#REF!</v>
      </c>
      <c r="G85" s="593" t="e">
        <f>_xlfn.IFNA(VLOOKUP($B85,#REF!,5,0),"")</f>
        <v>#REF!</v>
      </c>
      <c r="H85" s="594" t="s">
        <v>1649</v>
      </c>
      <c r="I85" s="594" t="s">
        <v>1649</v>
      </c>
      <c r="L85" s="673"/>
      <c r="M85" s="673"/>
      <c r="N85" s="673"/>
      <c r="O85" s="673"/>
      <c r="P85" s="685"/>
      <c r="Q85" s="685"/>
      <c r="R85" s="685"/>
      <c r="S85" s="685"/>
      <c r="V85" s="551" t="s">
        <v>1200</v>
      </c>
      <c r="W85" s="555" t="s">
        <v>1201</v>
      </c>
      <c r="X85" s="550" t="s">
        <v>1499</v>
      </c>
      <c r="Y85" s="552"/>
      <c r="Z85" s="551"/>
      <c r="AA85" s="551"/>
      <c r="AB85" s="568" t="s">
        <v>1499</v>
      </c>
      <c r="AD85">
        <f t="shared" si="10"/>
        <v>0</v>
      </c>
    </row>
    <row r="86" spans="1:31" ht="21.75" customHeight="1">
      <c r="A86" s="581">
        <v>2022</v>
      </c>
      <c r="B86" s="593" t="s">
        <v>597</v>
      </c>
      <c r="C86" s="613" t="e">
        <f>_xlfn.IFNA(VLOOKUP($B86,#REF!,2,0),"")</f>
        <v>#REF!</v>
      </c>
      <c r="D86" s="593" t="e">
        <f>_xlfn.IFNA(VLOOKUP($B86,#REF!,3,0),"")</f>
        <v>#REF!</v>
      </c>
      <c r="E86" s="593" t="e">
        <f>_xlfn.IFNA(VLOOKUP($B86,#REF!,3,0),"")</f>
        <v>#REF!</v>
      </c>
      <c r="F86" s="593" t="e">
        <f>_xlfn.IFNA(VLOOKUP($B86,#REF!,4,0),"")</f>
        <v>#REF!</v>
      </c>
      <c r="G86" s="593" t="e">
        <f>_xlfn.IFNA(VLOOKUP($B86,#REF!,5,0),"")</f>
        <v>#REF!</v>
      </c>
      <c r="H86" s="594" t="s">
        <v>1650</v>
      </c>
      <c r="I86" s="594" t="s">
        <v>1650</v>
      </c>
      <c r="L86" s="673"/>
      <c r="M86" s="673"/>
      <c r="N86" s="673"/>
      <c r="O86" s="673"/>
      <c r="P86" s="685"/>
      <c r="Q86" s="685"/>
      <c r="R86" s="685"/>
      <c r="S86" s="685"/>
      <c r="V86" s="551" t="s">
        <v>1231</v>
      </c>
      <c r="W86" s="555" t="s">
        <v>1232</v>
      </c>
      <c r="X86" s="550" t="s">
        <v>1499</v>
      </c>
      <c r="Y86" s="552"/>
      <c r="Z86" s="552"/>
      <c r="AA86" s="551"/>
      <c r="AB86" s="568" t="s">
        <v>1499</v>
      </c>
      <c r="AD86">
        <f t="shared" si="10"/>
        <v>0</v>
      </c>
    </row>
    <row r="87" spans="1:31" ht="21.75" customHeight="1">
      <c r="C87" s="620"/>
      <c r="F87" s="620"/>
      <c r="H87" s="621"/>
      <c r="I87" s="621"/>
      <c r="V87" s="551" t="s">
        <v>1241</v>
      </c>
      <c r="W87" s="555" t="s">
        <v>1242</v>
      </c>
      <c r="X87" s="550" t="s">
        <v>1499</v>
      </c>
      <c r="Y87" s="552"/>
      <c r="Z87" s="553"/>
      <c r="AA87" s="551"/>
      <c r="AB87" s="568" t="s">
        <v>1499</v>
      </c>
      <c r="AD87">
        <f t="shared" si="10"/>
        <v>0</v>
      </c>
    </row>
    <row r="88" spans="1:31" ht="21.75" customHeight="1">
      <c r="V88" s="551" t="s">
        <v>1254</v>
      </c>
      <c r="W88" s="555" t="s">
        <v>1255</v>
      </c>
      <c r="X88" s="550" t="s">
        <v>1499</v>
      </c>
      <c r="Y88" s="552"/>
      <c r="Z88" s="551"/>
      <c r="AA88" s="551"/>
      <c r="AB88" s="568" t="s">
        <v>1499</v>
      </c>
      <c r="AD88">
        <f t="shared" si="10"/>
        <v>0</v>
      </c>
    </row>
    <row r="89" spans="1:31" ht="21.75" customHeight="1">
      <c r="V89" s="551" t="s">
        <v>1278</v>
      </c>
      <c r="W89" s="555" t="s">
        <v>1279</v>
      </c>
      <c r="X89" s="550" t="s">
        <v>1499</v>
      </c>
      <c r="Y89" s="552"/>
      <c r="Z89" s="551"/>
      <c r="AA89" s="551"/>
      <c r="AB89" s="568" t="s">
        <v>1499</v>
      </c>
      <c r="AD89">
        <f t="shared" si="10"/>
        <v>0</v>
      </c>
      <c r="AE89" s="188"/>
    </row>
    <row r="90" spans="1:31" ht="21.75" customHeight="1">
      <c r="V90" s="551" t="s">
        <v>1285</v>
      </c>
      <c r="W90" s="555" t="s">
        <v>1286</v>
      </c>
      <c r="X90" s="550" t="s">
        <v>1499</v>
      </c>
      <c r="Y90" s="552"/>
      <c r="Z90" s="552"/>
      <c r="AA90" s="551"/>
      <c r="AB90" s="568" t="s">
        <v>1499</v>
      </c>
      <c r="AD90">
        <f t="shared" si="10"/>
        <v>0</v>
      </c>
      <c r="AE90" s="188"/>
    </row>
    <row r="91" spans="1:31" ht="21.75" customHeight="1">
      <c r="V91" s="551" t="s">
        <v>1313</v>
      </c>
      <c r="W91" s="555" t="s">
        <v>1314</v>
      </c>
      <c r="X91" s="550" t="s">
        <v>1499</v>
      </c>
      <c r="Y91" s="551"/>
      <c r="Z91" s="554"/>
      <c r="AA91" s="551"/>
      <c r="AB91" s="568" t="s">
        <v>1499</v>
      </c>
      <c r="AD91">
        <f t="shared" si="10"/>
        <v>0</v>
      </c>
      <c r="AE91" s="188"/>
    </row>
    <row r="92" spans="1:31" ht="21.75" customHeight="1">
      <c r="V92" s="551" t="s">
        <v>1332</v>
      </c>
      <c r="W92" s="555" t="s">
        <v>1333</v>
      </c>
      <c r="X92" s="550" t="s">
        <v>1499</v>
      </c>
      <c r="Y92" s="552"/>
      <c r="Z92" s="551"/>
      <c r="AA92" s="551"/>
      <c r="AB92" s="568" t="s">
        <v>1499</v>
      </c>
      <c r="AD92">
        <f t="shared" si="10"/>
        <v>0</v>
      </c>
      <c r="AE92" s="188"/>
    </row>
    <row r="93" spans="1:31" ht="21.75" customHeight="1">
      <c r="V93" s="551" t="s">
        <v>1356</v>
      </c>
      <c r="W93" s="555" t="s">
        <v>1357</v>
      </c>
      <c r="X93" s="550" t="s">
        <v>1499</v>
      </c>
      <c r="Y93" s="552"/>
      <c r="Z93" s="551"/>
      <c r="AA93" s="551"/>
      <c r="AB93" s="568" t="s">
        <v>1499</v>
      </c>
      <c r="AD93">
        <f t="shared" si="10"/>
        <v>0</v>
      </c>
      <c r="AE93" s="188"/>
    </row>
    <row r="94" spans="1:31" ht="21.75" customHeight="1">
      <c r="V94" s="551" t="s">
        <v>1364</v>
      </c>
      <c r="W94" s="550" t="s">
        <v>1365</v>
      </c>
      <c r="X94" s="550" t="s">
        <v>1499</v>
      </c>
      <c r="Y94" s="552"/>
      <c r="Z94" s="551"/>
      <c r="AA94" s="551"/>
      <c r="AB94" s="568" t="s">
        <v>1499</v>
      </c>
      <c r="AD94">
        <f t="shared" si="10"/>
        <v>0</v>
      </c>
      <c r="AE94" s="188"/>
    </row>
    <row r="95" spans="1:31" ht="21.75" customHeight="1">
      <c r="V95" s="551" t="s">
        <v>1385</v>
      </c>
      <c r="W95" s="555" t="s">
        <v>1386</v>
      </c>
      <c r="X95" s="550" t="s">
        <v>1499</v>
      </c>
      <c r="Y95" s="552"/>
      <c r="Z95" s="552"/>
      <c r="AA95" s="551"/>
      <c r="AB95" s="568" t="s">
        <v>1499</v>
      </c>
      <c r="AD95">
        <f t="shared" si="10"/>
        <v>0</v>
      </c>
      <c r="AE95" s="188"/>
    </row>
    <row r="96" spans="1:31" ht="21.75" customHeight="1">
      <c r="V96" s="551" t="s">
        <v>1395</v>
      </c>
      <c r="W96" s="555" t="s">
        <v>1396</v>
      </c>
      <c r="X96" s="550" t="s">
        <v>1499</v>
      </c>
      <c r="Y96" s="552"/>
      <c r="Z96" s="551"/>
      <c r="AA96" s="551"/>
      <c r="AB96" s="568" t="s">
        <v>1499</v>
      </c>
      <c r="AD96">
        <f t="shared" si="10"/>
        <v>0</v>
      </c>
      <c r="AE96" s="188"/>
    </row>
    <row r="97" spans="22:31" ht="21.75" customHeight="1">
      <c r="V97" s="556" t="s">
        <v>1256</v>
      </c>
      <c r="W97" s="558" t="s">
        <v>1257</v>
      </c>
      <c r="X97" s="557" t="s">
        <v>1119</v>
      </c>
      <c r="Y97" s="557" t="s">
        <v>1258</v>
      </c>
      <c r="Z97" s="557" t="s">
        <v>1259</v>
      </c>
      <c r="AA97" s="556" t="s">
        <v>1260</v>
      </c>
      <c r="AB97" s="559" t="s">
        <v>1516</v>
      </c>
      <c r="AC97" s="560" t="s">
        <v>1657</v>
      </c>
      <c r="AD97">
        <f t="shared" si="10"/>
        <v>0</v>
      </c>
      <c r="AE97" s="188"/>
    </row>
    <row r="98" spans="22:31" ht="21.75" customHeight="1">
      <c r="V98" s="556" t="s">
        <v>1256</v>
      </c>
      <c r="W98" s="558" t="s">
        <v>1257</v>
      </c>
      <c r="X98" s="557" t="s">
        <v>499</v>
      </c>
      <c r="Y98" s="557" t="s">
        <v>1261</v>
      </c>
      <c r="Z98" s="557" t="s">
        <v>1262</v>
      </c>
      <c r="AA98" s="556" t="s">
        <v>1263</v>
      </c>
      <c r="AB98" s="559" t="s">
        <v>1413</v>
      </c>
      <c r="AC98" s="560" t="s">
        <v>1657</v>
      </c>
      <c r="AD98">
        <f t="shared" si="10"/>
        <v>0</v>
      </c>
    </row>
    <row r="99" spans="22:31" ht="21.75" customHeight="1">
      <c r="V99" s="556" t="s">
        <v>1256</v>
      </c>
      <c r="W99" s="558" t="s">
        <v>1257</v>
      </c>
      <c r="X99" s="557" t="s">
        <v>499</v>
      </c>
      <c r="Y99" s="557" t="s">
        <v>1265</v>
      </c>
      <c r="Z99" s="557" t="s">
        <v>1266</v>
      </c>
      <c r="AA99" s="556" t="s">
        <v>1267</v>
      </c>
      <c r="AB99" s="559" t="s">
        <v>1519</v>
      </c>
      <c r="AC99" s="560" t="s">
        <v>1657</v>
      </c>
      <c r="AD99">
        <f t="shared" si="10"/>
        <v>0</v>
      </c>
    </row>
    <row r="100" spans="22:31" ht="21.75" customHeight="1">
      <c r="V100" s="556" t="s">
        <v>1256</v>
      </c>
      <c r="W100" s="558" t="s">
        <v>1257</v>
      </c>
      <c r="X100" s="557" t="s">
        <v>499</v>
      </c>
      <c r="Y100" s="557" t="s">
        <v>1268</v>
      </c>
      <c r="Z100" s="557" t="s">
        <v>1269</v>
      </c>
      <c r="AA100" s="556" t="s">
        <v>1267</v>
      </c>
      <c r="AB100" s="559" t="s">
        <v>1518</v>
      </c>
      <c r="AC100" s="560" t="s">
        <v>1657</v>
      </c>
      <c r="AD100">
        <f t="shared" si="10"/>
        <v>0</v>
      </c>
    </row>
    <row r="101" spans="22:31" ht="21.75" customHeight="1">
      <c r="V101" s="556" t="s">
        <v>1256</v>
      </c>
      <c r="W101" s="558" t="s">
        <v>1257</v>
      </c>
      <c r="X101" s="557" t="s">
        <v>499</v>
      </c>
      <c r="Y101" s="557" t="s">
        <v>1270</v>
      </c>
      <c r="Z101" s="557" t="s">
        <v>1271</v>
      </c>
      <c r="AA101" s="556" t="s">
        <v>1272</v>
      </c>
      <c r="AB101" s="559" t="s">
        <v>1520</v>
      </c>
      <c r="AC101" s="560" t="s">
        <v>1657</v>
      </c>
      <c r="AD101">
        <f t="shared" si="10"/>
        <v>0</v>
      </c>
    </row>
    <row r="102" spans="22:31" ht="21.75" customHeight="1">
      <c r="V102" s="556" t="s">
        <v>1256</v>
      </c>
      <c r="W102" s="558" t="s">
        <v>1257</v>
      </c>
      <c r="X102" s="557" t="s">
        <v>499</v>
      </c>
      <c r="Y102" s="557" t="s">
        <v>1273</v>
      </c>
      <c r="Z102" s="557" t="s">
        <v>1274</v>
      </c>
      <c r="AA102" s="556" t="s">
        <v>1275</v>
      </c>
      <c r="AB102" s="559" t="s">
        <v>1521</v>
      </c>
      <c r="AC102" s="560" t="s">
        <v>1657</v>
      </c>
      <c r="AD102">
        <f t="shared" si="10"/>
        <v>0</v>
      </c>
    </row>
    <row r="103" spans="22:31" ht="21.75" customHeight="1">
      <c r="V103" s="556" t="s">
        <v>1256</v>
      </c>
      <c r="W103" s="558" t="s">
        <v>1257</v>
      </c>
      <c r="X103" s="557" t="s">
        <v>499</v>
      </c>
      <c r="Y103" s="557" t="s">
        <v>1276</v>
      </c>
      <c r="Z103" s="557" t="s">
        <v>1277</v>
      </c>
      <c r="AA103" s="556" t="s">
        <v>1275</v>
      </c>
      <c r="AB103" s="559" t="s">
        <v>1522</v>
      </c>
      <c r="AC103" s="560" t="s">
        <v>1657</v>
      </c>
      <c r="AD103">
        <f t="shared" si="10"/>
        <v>0</v>
      </c>
    </row>
    <row r="104" spans="22:31" ht="21.75" customHeight="1">
      <c r="V104" s="575" t="s">
        <v>1287</v>
      </c>
      <c r="W104" s="576" t="s">
        <v>1288</v>
      </c>
      <c r="X104" s="577" t="s">
        <v>499</v>
      </c>
      <c r="Y104" s="576" t="s">
        <v>1300</v>
      </c>
      <c r="Z104" s="576" t="s">
        <v>1301</v>
      </c>
      <c r="AA104" s="575" t="s">
        <v>1299</v>
      </c>
      <c r="AB104" s="578" t="s">
        <v>1526</v>
      </c>
      <c r="AC104" s="560" t="s">
        <v>1657</v>
      </c>
      <c r="AD104">
        <f t="shared" si="10"/>
        <v>0</v>
      </c>
    </row>
    <row r="105" spans="22:31" ht="21.75" customHeight="1">
      <c r="V105" s="575" t="s">
        <v>1315</v>
      </c>
      <c r="W105" s="576" t="s">
        <v>1316</v>
      </c>
      <c r="X105" s="577" t="s">
        <v>1119</v>
      </c>
      <c r="Y105" s="576" t="s">
        <v>1317</v>
      </c>
      <c r="Z105" s="576" t="s">
        <v>1318</v>
      </c>
      <c r="AA105" s="575" t="s">
        <v>1319</v>
      </c>
      <c r="AB105" s="578" t="s">
        <v>1651</v>
      </c>
      <c r="AC105" s="574" t="s">
        <v>1658</v>
      </c>
      <c r="AD105">
        <f t="shared" si="10"/>
        <v>0</v>
      </c>
    </row>
    <row r="106" spans="22:31" ht="21.75" customHeight="1">
      <c r="V106" s="575" t="s">
        <v>1315</v>
      </c>
      <c r="W106" s="576" t="s">
        <v>1316</v>
      </c>
      <c r="X106" s="577" t="s">
        <v>499</v>
      </c>
      <c r="Y106" s="576" t="s">
        <v>1320</v>
      </c>
      <c r="Z106" s="576" t="s">
        <v>1321</v>
      </c>
      <c r="AA106" s="575" t="s">
        <v>1322</v>
      </c>
      <c r="AB106" s="578" t="s">
        <v>1652</v>
      </c>
      <c r="AC106" s="574" t="s">
        <v>1658</v>
      </c>
      <c r="AD106">
        <f t="shared" si="10"/>
        <v>0</v>
      </c>
    </row>
    <row r="107" spans="22:31" ht="21.75" customHeight="1">
      <c r="V107" s="575" t="s">
        <v>1315</v>
      </c>
      <c r="W107" s="576" t="s">
        <v>1316</v>
      </c>
      <c r="X107" s="577" t="s">
        <v>499</v>
      </c>
      <c r="Y107" s="576" t="s">
        <v>1323</v>
      </c>
      <c r="Z107" s="576" t="s">
        <v>1321</v>
      </c>
      <c r="AA107" s="575" t="s">
        <v>1322</v>
      </c>
      <c r="AB107" s="578" t="s">
        <v>1653</v>
      </c>
      <c r="AC107" s="574" t="s">
        <v>1658</v>
      </c>
      <c r="AD107">
        <f t="shared" si="10"/>
        <v>0</v>
      </c>
    </row>
    <row r="108" spans="22:31" ht="21.75" customHeight="1">
      <c r="V108" s="575" t="s">
        <v>1315</v>
      </c>
      <c r="W108" s="576" t="s">
        <v>1316</v>
      </c>
      <c r="X108" s="577" t="s">
        <v>499</v>
      </c>
      <c r="Y108" s="576" t="s">
        <v>1324</v>
      </c>
      <c r="Z108" s="576" t="s">
        <v>1325</v>
      </c>
      <c r="AA108" s="575" t="s">
        <v>1326</v>
      </c>
      <c r="AB108" s="578" t="s">
        <v>1654</v>
      </c>
      <c r="AC108" s="574" t="s">
        <v>1658</v>
      </c>
      <c r="AD108">
        <f t="shared" si="10"/>
        <v>0</v>
      </c>
    </row>
    <row r="109" spans="22:31" ht="56.25">
      <c r="V109" s="575" t="s">
        <v>1315</v>
      </c>
      <c r="W109" s="576" t="s">
        <v>1316</v>
      </c>
      <c r="X109" s="577" t="s">
        <v>499</v>
      </c>
      <c r="Y109" s="576" t="s">
        <v>1327</v>
      </c>
      <c r="Z109" s="576" t="s">
        <v>1328</v>
      </c>
      <c r="AA109" s="575" t="s">
        <v>1326</v>
      </c>
      <c r="AB109" s="578" t="s">
        <v>1655</v>
      </c>
      <c r="AC109" s="574" t="s">
        <v>1658</v>
      </c>
      <c r="AD109">
        <f t="shared" si="10"/>
        <v>0</v>
      </c>
    </row>
    <row r="110" spans="22:31" ht="45">
      <c r="V110" s="575" t="s">
        <v>1315</v>
      </c>
      <c r="W110" s="576" t="s">
        <v>1316</v>
      </c>
      <c r="X110" s="577" t="s">
        <v>499</v>
      </c>
      <c r="Y110" s="576" t="s">
        <v>1329</v>
      </c>
      <c r="Z110" s="576" t="s">
        <v>1330</v>
      </c>
      <c r="AA110" s="575" t="s">
        <v>1331</v>
      </c>
      <c r="AB110" s="578" t="s">
        <v>1656</v>
      </c>
      <c r="AC110" s="574" t="s">
        <v>1658</v>
      </c>
      <c r="AD110">
        <f t="shared" si="10"/>
        <v>0</v>
      </c>
    </row>
    <row r="111" spans="22:31" ht="22.5">
      <c r="V111" s="542" t="s">
        <v>1256</v>
      </c>
      <c r="W111" s="544" t="s">
        <v>1257</v>
      </c>
      <c r="X111" s="543" t="s">
        <v>499</v>
      </c>
      <c r="Y111" s="544" t="s">
        <v>1661</v>
      </c>
      <c r="Z111" s="544" t="s">
        <v>1264</v>
      </c>
      <c r="AA111" s="543" t="s">
        <v>1260</v>
      </c>
      <c r="AB111" s="580" t="s">
        <v>1517</v>
      </c>
      <c r="AC111" t="s">
        <v>1657</v>
      </c>
      <c r="AD111">
        <f t="shared" si="10"/>
        <v>0</v>
      </c>
    </row>
    <row r="112" spans="22:31" ht="33.75">
      <c r="V112" s="542" t="s">
        <v>1280</v>
      </c>
      <c r="W112" s="544" t="s">
        <v>1281</v>
      </c>
      <c r="X112" s="543" t="s">
        <v>499</v>
      </c>
      <c r="Y112" s="544" t="s">
        <v>1282</v>
      </c>
      <c r="Z112" s="544" t="s">
        <v>1283</v>
      </c>
      <c r="AA112" s="543" t="s">
        <v>1284</v>
      </c>
      <c r="AB112" s="580" t="s">
        <v>1523</v>
      </c>
      <c r="AC112" t="s">
        <v>1657</v>
      </c>
      <c r="AD112">
        <f t="shared" si="10"/>
        <v>0</v>
      </c>
    </row>
    <row r="113" spans="22:30" ht="33.75">
      <c r="V113" s="542" t="s">
        <v>1287</v>
      </c>
      <c r="W113" s="544" t="s">
        <v>1288</v>
      </c>
      <c r="X113" s="543" t="s">
        <v>499</v>
      </c>
      <c r="Y113" s="544" t="s">
        <v>1294</v>
      </c>
      <c r="Z113" s="544" t="s">
        <v>1295</v>
      </c>
      <c r="AA113" s="543" t="s">
        <v>1296</v>
      </c>
      <c r="AB113" s="580" t="s">
        <v>1525</v>
      </c>
      <c r="AC113" s="188" t="s">
        <v>1665</v>
      </c>
      <c r="AD113">
        <f t="shared" si="10"/>
        <v>0</v>
      </c>
    </row>
    <row r="114" spans="22:30" ht="33.75">
      <c r="V114" s="542" t="s">
        <v>1287</v>
      </c>
      <c r="W114" s="544" t="s">
        <v>1288</v>
      </c>
      <c r="X114" s="543" t="s">
        <v>499</v>
      </c>
      <c r="Y114" s="544" t="s">
        <v>1308</v>
      </c>
      <c r="Z114" s="571" t="s">
        <v>1309</v>
      </c>
      <c r="AA114" s="543" t="s">
        <v>1310</v>
      </c>
      <c r="AB114" s="580" t="s">
        <v>1529</v>
      </c>
      <c r="AC114" s="188" t="s">
        <v>1418</v>
      </c>
      <c r="AD114">
        <f t="shared" si="10"/>
        <v>0</v>
      </c>
    </row>
    <row r="115" spans="22:30" ht="33.75">
      <c r="V115" s="542" t="s">
        <v>1334</v>
      </c>
      <c r="W115" s="544" t="s">
        <v>1335</v>
      </c>
      <c r="X115" s="543" t="s">
        <v>499</v>
      </c>
      <c r="Y115" s="544" t="s">
        <v>1345</v>
      </c>
      <c r="Z115" s="543" t="s">
        <v>1346</v>
      </c>
      <c r="AA115" s="543" t="s">
        <v>1347</v>
      </c>
      <c r="AB115" s="580" t="s">
        <v>1530</v>
      </c>
      <c r="AC115" s="188" t="s">
        <v>1418</v>
      </c>
      <c r="AD115">
        <f t="shared" si="10"/>
        <v>0</v>
      </c>
    </row>
    <row r="116" spans="22:30" ht="33.75">
      <c r="V116" s="542" t="s">
        <v>1334</v>
      </c>
      <c r="W116" s="544" t="s">
        <v>1335</v>
      </c>
      <c r="X116" s="543" t="s">
        <v>499</v>
      </c>
      <c r="Y116" s="544" t="s">
        <v>1348</v>
      </c>
      <c r="Z116" s="543" t="s">
        <v>1271</v>
      </c>
      <c r="AA116" s="543" t="s">
        <v>1349</v>
      </c>
      <c r="AB116" s="580" t="s">
        <v>1531</v>
      </c>
      <c r="AC116" s="188" t="s">
        <v>1418</v>
      </c>
      <c r="AD116">
        <f t="shared" si="10"/>
        <v>0</v>
      </c>
    </row>
    <row r="117" spans="22:30" ht="31.5" customHeight="1">
      <c r="V117" s="542" t="s">
        <v>1334</v>
      </c>
      <c r="W117" s="544" t="s">
        <v>1335</v>
      </c>
      <c r="X117" s="543" t="s">
        <v>499</v>
      </c>
      <c r="Y117" s="544" t="s">
        <v>1350</v>
      </c>
      <c r="Z117" s="543" t="s">
        <v>1351</v>
      </c>
      <c r="AA117" s="543" t="s">
        <v>1352</v>
      </c>
      <c r="AB117" s="580" t="s">
        <v>1532</v>
      </c>
      <c r="AC117" t="s">
        <v>1418</v>
      </c>
      <c r="AD117">
        <f t="shared" si="10"/>
        <v>0</v>
      </c>
    </row>
    <row r="118" spans="22:30" ht="31.5" customHeight="1">
      <c r="V118" s="542" t="s">
        <v>1334</v>
      </c>
      <c r="W118" s="544" t="s">
        <v>1335</v>
      </c>
      <c r="X118" s="545" t="s">
        <v>499</v>
      </c>
      <c r="Y118" s="544" t="s">
        <v>1353</v>
      </c>
      <c r="Z118" s="543" t="s">
        <v>1354</v>
      </c>
      <c r="AA118" s="543" t="s">
        <v>1355</v>
      </c>
      <c r="AB118" s="580" t="s">
        <v>1533</v>
      </c>
      <c r="AC118" t="s">
        <v>1418</v>
      </c>
      <c r="AD118">
        <f t="shared" si="10"/>
        <v>0</v>
      </c>
    </row>
    <row r="119" spans="22:30" ht="31.5" customHeight="1">
      <c r="V119" s="575" t="s">
        <v>1134</v>
      </c>
      <c r="W119" s="576" t="s">
        <v>1135</v>
      </c>
      <c r="X119" s="577" t="s">
        <v>499</v>
      </c>
      <c r="Y119" s="576" t="s">
        <v>1149</v>
      </c>
      <c r="Z119" s="576" t="s">
        <v>1150</v>
      </c>
      <c r="AA119" s="575" t="s">
        <v>1151</v>
      </c>
      <c r="AB119" s="578" t="s">
        <v>1503</v>
      </c>
      <c r="AC119" s="560" t="s">
        <v>1671</v>
      </c>
      <c r="AD119">
        <f t="shared" si="10"/>
        <v>0</v>
      </c>
    </row>
    <row r="120" spans="22:30" ht="22.5">
      <c r="V120" s="542" t="s">
        <v>1107</v>
      </c>
      <c r="W120" s="544" t="s">
        <v>1108</v>
      </c>
      <c r="X120" s="543" t="s">
        <v>499</v>
      </c>
      <c r="Y120" s="544" t="s">
        <v>1114</v>
      </c>
      <c r="Z120" s="543" t="s">
        <v>1115</v>
      </c>
      <c r="AA120" s="544" t="s">
        <v>1116</v>
      </c>
      <c r="AB120" s="580" t="s">
        <v>1600</v>
      </c>
      <c r="AC120" s="188" t="s">
        <v>1662</v>
      </c>
      <c r="AD120">
        <f t="shared" si="10"/>
        <v>0</v>
      </c>
    </row>
    <row r="121" spans="22:30" ht="45">
      <c r="V121" s="542" t="s">
        <v>1107</v>
      </c>
      <c r="W121" s="544" t="s">
        <v>1108</v>
      </c>
      <c r="X121" s="543" t="s">
        <v>499</v>
      </c>
      <c r="Y121" s="544" t="s">
        <v>1117</v>
      </c>
      <c r="Z121" s="543" t="s">
        <v>1118</v>
      </c>
      <c r="AA121" s="544" t="s">
        <v>1116</v>
      </c>
      <c r="AB121" s="580" t="s">
        <v>1601</v>
      </c>
      <c r="AC121" s="188" t="s">
        <v>1662</v>
      </c>
      <c r="AD121">
        <f t="shared" si="10"/>
        <v>0</v>
      </c>
    </row>
    <row r="122" spans="22:30">
      <c r="V122" s="575"/>
      <c r="W122" s="576"/>
      <c r="X122" s="577"/>
      <c r="Y122" s="576"/>
      <c r="Z122" s="576"/>
      <c r="AA122" s="575"/>
      <c r="AB122" s="578"/>
      <c r="AC122" s="574"/>
      <c r="AD122">
        <f t="shared" si="10"/>
        <v>0</v>
      </c>
    </row>
  </sheetData>
  <customSheetViews>
    <customSheetView guid="{5DDDA852-2807-4645-BC75-EBD4EF3323A7}" state="hidden" topLeftCell="D4">
      <selection activeCell="F14" sqref="F14"/>
      <pageMargins left="0.7" right="0.7" top="0.75" bottom="0.75" header="0.3" footer="0.3"/>
      <pageSetup paperSize="9" orientation="portrait" r:id="rId1"/>
    </customSheetView>
    <customSheetView guid="{DB462ED3-28DC-47D7-98F7-CED01F66E2C7}" state="hidden" topLeftCell="D4">
      <selection activeCell="F14" sqref="F14"/>
      <pageMargins left="0.7" right="0.7" top="0.75" bottom="0.75" header="0.3" footer="0.3"/>
      <pageSetup paperSize="9" orientation="portrait" r:id="rId2"/>
    </customSheetView>
    <customSheetView guid="{BE68C6EB-1B64-4B3E-8DDC-CA26F318E610}" state="hidden" topLeftCell="D4">
      <selection activeCell="F14" sqref="F14"/>
      <pageMargins left="0.7" right="0.7" top="0.75" bottom="0.75" header="0.3" footer="0.3"/>
      <pageSetup paperSize="9" orientation="portrait" r:id="rId3"/>
    </customSheetView>
    <customSheetView guid="{5AF40965-2356-4A48-B6FA-CB814CA4D7B2}" state="hidden" topLeftCell="D4">
      <selection activeCell="F14" sqref="F14"/>
      <pageMargins left="0.7" right="0.7" top="0.75" bottom="0.75" header="0.3" footer="0.3"/>
      <pageSetup paperSize="9" orientation="portrait" r:id="rId4"/>
    </customSheetView>
    <customSheetView guid="{3FCB7B24-049F-4685-83CB-5231093E0117}" state="hidden" topLeftCell="D4">
      <selection activeCell="F14" sqref="F14"/>
      <pageMargins left="0.7" right="0.7" top="0.75" bottom="0.75" header="0.3" footer="0.3"/>
      <pageSetup paperSize="9" orientation="portrait" r:id="rId5"/>
    </customSheetView>
    <customSheetView guid="{F277ACEF-9FF8-431F-8537-DE60B790AA4F}" state="hidden" topLeftCell="D4">
      <selection activeCell="F14" sqref="F14"/>
      <pageMargins left="0.7" right="0.7" top="0.75" bottom="0.75" header="0.3" footer="0.3"/>
      <pageSetup paperSize="9" orientation="portrait" r:id="rId6"/>
    </customSheetView>
    <customSheetView guid="{D3393B8E-C3CB-4E3A-976E-E4CD065299F0}" state="hidden" topLeftCell="D4">
      <selection activeCell="F14" sqref="F14"/>
      <pageMargins left="0.7" right="0.7" top="0.75" bottom="0.75" header="0.3" footer="0.3"/>
      <pageSetup paperSize="9" orientation="portrait" r:id="rId7"/>
    </customSheetView>
    <customSheetView guid="{21329C76-F86B-400D-B8F5-F75B383E5B14}" state="hidden" topLeftCell="D4">
      <selection activeCell="F14" sqref="F14"/>
      <pageMargins left="0.7" right="0.7" top="0.75" bottom="0.75" header="0.3" footer="0.3"/>
      <pageSetup paperSize="9" orientation="portrait" r:id="rId8"/>
    </customSheetView>
    <customSheetView guid="{CFC92B1C-D4F2-414F-8F12-92F529035B08}" state="hidden" topLeftCell="D4">
      <selection activeCell="F14" sqref="F14"/>
      <pageMargins left="0.7" right="0.7" top="0.75" bottom="0.75" header="0.3" footer="0.3"/>
      <pageSetup paperSize="9" orientation="portrait" r:id="rId9"/>
    </customSheetView>
    <customSheetView guid="{697182B0-1BEF-4A85-93A0-596802852AF2}" state="hidden" topLeftCell="D4">
      <selection activeCell="F14" sqref="F14"/>
      <pageMargins left="0.7" right="0.7" top="0.75" bottom="0.75" header="0.3" footer="0.3"/>
      <pageSetup paperSize="9" orientation="portrait" r:id="rId10"/>
    </customSheetView>
    <customSheetView guid="{D37F8A47-E42F-4741-BE8D-5D961F7BB394}" state="hidden" topLeftCell="D4">
      <selection activeCell="F14" sqref="F14"/>
      <pageMargins left="0.7" right="0.7" top="0.75" bottom="0.75" header="0.3" footer="0.3"/>
      <pageSetup paperSize="9" orientation="portrait" r:id="rId11"/>
    </customSheetView>
    <customSheetView guid="{C83D4249-7B44-432A-B7FB-A6ACA6880240}" state="hidden" topLeftCell="D4">
      <selection activeCell="F14" sqref="F14"/>
      <pageMargins left="0.7" right="0.7" top="0.75" bottom="0.75" header="0.3" footer="0.3"/>
      <pageSetup paperSize="9" orientation="portrait" r:id="rId12"/>
    </customSheetView>
    <customSheetView guid="{51337751-BEAF-43F3-8CC9-400B99E751E8}" state="hidden" topLeftCell="D4">
      <selection activeCell="F14" sqref="F14"/>
      <pageMargins left="0.7" right="0.7" top="0.75" bottom="0.75" header="0.3" footer="0.3"/>
      <pageSetup paperSize="9" orientation="portrait" r:id="rId13"/>
    </customSheetView>
    <customSheetView guid="{EB80C77D-AF78-41A9-A5FE-A7459DA92422}" state="hidden" topLeftCell="D4">
      <selection activeCell="F14" sqref="F14"/>
      <pageMargins left="0.7" right="0.7" top="0.75" bottom="0.75" header="0.3" footer="0.3"/>
      <pageSetup paperSize="9" orientation="portrait" r:id="rId14"/>
    </customSheetView>
  </customSheetViews>
  <mergeCells count="2">
    <mergeCell ref="L1:O1"/>
    <mergeCell ref="P1:S1"/>
  </mergeCells>
  <pageMargins left="0.7" right="0.7" top="0.75" bottom="0.75" header="0.3" footer="0.3"/>
  <pageSetup paperSize="9" orientation="portrait"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39"/>
  <sheetViews>
    <sheetView showGridLines="0" workbookViewId="0">
      <selection activeCell="K15" sqref="K15"/>
    </sheetView>
  </sheetViews>
  <sheetFormatPr defaultColWidth="9.140625" defaultRowHeight="12"/>
  <cols>
    <col min="1" max="1" width="5.85546875" style="64" customWidth="1"/>
    <col min="2" max="2" width="39.42578125" style="64" customWidth="1"/>
    <col min="3" max="3" width="13.140625" style="64" customWidth="1"/>
    <col min="4" max="4" width="20.85546875" style="64" customWidth="1"/>
    <col min="5" max="5" width="13.140625" style="64" customWidth="1"/>
    <col min="6" max="16384" width="9.140625" style="64"/>
  </cols>
  <sheetData>
    <row r="1" spans="1:5" ht="12.75">
      <c r="A1" s="538" t="str">
        <f>HYPERLINK("#INDEX!A2","към началната страница")</f>
        <v>към началната страница</v>
      </c>
      <c r="B1" s="709"/>
    </row>
    <row r="2" spans="1:5" ht="12.75">
      <c r="A2"/>
      <c r="B2"/>
    </row>
    <row r="3" spans="1:5" ht="12.75">
      <c r="A3"/>
      <c r="B3"/>
    </row>
    <row r="4" spans="1:5" ht="12.75">
      <c r="A4"/>
      <c r="B4"/>
    </row>
    <row r="5" spans="1:5" ht="12.75">
      <c r="A5"/>
      <c r="B5"/>
    </row>
    <row r="6" spans="1:5" ht="12.75">
      <c r="A6"/>
      <c r="B6"/>
    </row>
    <row r="7" spans="1:5" ht="12.75">
      <c r="A7"/>
      <c r="B7"/>
    </row>
    <row r="8" spans="1:5" ht="23.25" customHeight="1">
      <c r="B8" s="636" t="s">
        <v>1607</v>
      </c>
      <c r="C8" s="636"/>
      <c r="D8" s="636"/>
      <c r="E8" s="636"/>
    </row>
    <row r="9" spans="1:5">
      <c r="B9" s="63"/>
    </row>
    <row r="10" spans="1:5" ht="12.75" customHeight="1">
      <c r="D10" s="98"/>
      <c r="E10" s="98" t="s">
        <v>131</v>
      </c>
    </row>
    <row r="11" spans="1:5" ht="36">
      <c r="B11" s="135" t="s">
        <v>256</v>
      </c>
      <c r="C11" s="135" t="s">
        <v>257</v>
      </c>
      <c r="D11" s="135" t="s">
        <v>258</v>
      </c>
      <c r="E11" s="135" t="s">
        <v>1768</v>
      </c>
    </row>
    <row r="12" spans="1:5">
      <c r="B12" s="469"/>
      <c r="C12" s="469" t="s">
        <v>0</v>
      </c>
      <c r="D12" s="469" t="s">
        <v>1</v>
      </c>
      <c r="E12" s="469" t="s">
        <v>2</v>
      </c>
    </row>
    <row r="13" spans="1:5">
      <c r="B13" s="99" t="s">
        <v>7</v>
      </c>
      <c r="C13" s="105"/>
      <c r="D13" s="105"/>
      <c r="E13" s="105"/>
    </row>
    <row r="14" spans="1:5">
      <c r="B14" s="101" t="s">
        <v>259</v>
      </c>
      <c r="C14" s="137">
        <v>94599</v>
      </c>
      <c r="D14" s="137">
        <v>16052</v>
      </c>
      <c r="E14" s="137"/>
    </row>
    <row r="15" spans="1:5" ht="60">
      <c r="B15" s="102" t="s">
        <v>260</v>
      </c>
      <c r="C15" s="137">
        <v>16052</v>
      </c>
      <c r="D15" s="137">
        <v>16052</v>
      </c>
      <c r="E15" s="197">
        <v>72</v>
      </c>
    </row>
    <row r="16" spans="1:5" ht="48">
      <c r="B16" s="102" t="s">
        <v>261</v>
      </c>
      <c r="C16" s="137">
        <v>0</v>
      </c>
      <c r="D16" s="137">
        <v>0</v>
      </c>
      <c r="E16" s="197">
        <v>72</v>
      </c>
    </row>
    <row r="17" spans="2:5" ht="48">
      <c r="B17" s="103" t="s">
        <v>262</v>
      </c>
      <c r="C17" s="137">
        <v>0</v>
      </c>
      <c r="D17" s="137">
        <v>0</v>
      </c>
      <c r="E17" s="197">
        <v>73</v>
      </c>
    </row>
    <row r="18" spans="2:5">
      <c r="B18" s="104" t="s">
        <v>591</v>
      </c>
      <c r="C18" s="137">
        <v>78547</v>
      </c>
      <c r="D18" s="137">
        <v>-78547</v>
      </c>
      <c r="E18" s="197">
        <v>8</v>
      </c>
    </row>
    <row r="19" spans="2:5">
      <c r="B19" s="104" t="s">
        <v>251</v>
      </c>
      <c r="C19" s="137">
        <v>87920</v>
      </c>
      <c r="D19" s="137">
        <v>-87920</v>
      </c>
      <c r="E19" s="197">
        <v>8</v>
      </c>
    </row>
    <row r="20" spans="2:5">
      <c r="B20" s="102" t="s">
        <v>1641</v>
      </c>
      <c r="C20" s="137">
        <v>41981</v>
      </c>
      <c r="D20" s="137">
        <v>43757</v>
      </c>
      <c r="E20" s="197">
        <v>8</v>
      </c>
    </row>
    <row r="21" spans="2:5">
      <c r="B21" s="99" t="s">
        <v>1770</v>
      </c>
      <c r="C21" s="105"/>
      <c r="D21" s="105"/>
      <c r="E21" s="105"/>
    </row>
    <row r="22" spans="2:5">
      <c r="B22" s="104" t="s">
        <v>263</v>
      </c>
      <c r="C22" s="137">
        <v>1328660</v>
      </c>
      <c r="D22" s="137">
        <v>1328660</v>
      </c>
      <c r="E22" s="197">
        <v>1</v>
      </c>
    </row>
    <row r="23" spans="2:5">
      <c r="B23" s="104" t="s">
        <v>264</v>
      </c>
      <c r="C23" s="140">
        <v>1062036</v>
      </c>
      <c r="D23" s="137">
        <v>0</v>
      </c>
      <c r="E23" s="197">
        <v>2</v>
      </c>
    </row>
    <row r="24" spans="2:5">
      <c r="B24" s="104" t="s">
        <v>265</v>
      </c>
      <c r="C24" s="137">
        <v>2490838</v>
      </c>
      <c r="D24" s="137">
        <v>2994299</v>
      </c>
      <c r="E24" s="197">
        <v>3</v>
      </c>
    </row>
    <row r="25" spans="2:5">
      <c r="B25" s="104" t="s">
        <v>266</v>
      </c>
      <c r="C25" s="137">
        <v>137133</v>
      </c>
      <c r="D25" s="137">
        <v>137133</v>
      </c>
      <c r="E25" s="197">
        <v>3</v>
      </c>
    </row>
    <row r="26" spans="2:5" ht="27" customHeight="1">
      <c r="B26" s="102" t="s">
        <v>506</v>
      </c>
      <c r="C26" s="137">
        <v>968</v>
      </c>
      <c r="D26" s="137">
        <v>968</v>
      </c>
      <c r="E26" s="197">
        <v>3</v>
      </c>
    </row>
    <row r="27" spans="2:5" ht="24">
      <c r="B27" s="102" t="s">
        <v>267</v>
      </c>
      <c r="C27" s="137">
        <v>-3392</v>
      </c>
      <c r="D27" s="137">
        <v>-3392</v>
      </c>
      <c r="E27" s="197">
        <v>3</v>
      </c>
    </row>
    <row r="28" spans="2:5" ht="24">
      <c r="B28" s="102" t="s">
        <v>268</v>
      </c>
      <c r="C28" s="137">
        <v>139557</v>
      </c>
      <c r="D28" s="137">
        <v>139557</v>
      </c>
      <c r="E28" s="197">
        <v>3</v>
      </c>
    </row>
    <row r="29" spans="2:5">
      <c r="B29" s="104" t="s">
        <v>270</v>
      </c>
      <c r="C29" s="137">
        <v>701</v>
      </c>
      <c r="D29" s="137">
        <v>0</v>
      </c>
      <c r="E29" s="197"/>
    </row>
    <row r="30" spans="2:5" ht="36">
      <c r="B30" s="101" t="s">
        <v>253</v>
      </c>
      <c r="C30" s="137">
        <v>0</v>
      </c>
      <c r="D30" s="137">
        <v>-1025</v>
      </c>
      <c r="E30" s="197">
        <v>7</v>
      </c>
    </row>
    <row r="31" spans="2:5" ht="24">
      <c r="B31" s="101" t="s">
        <v>573</v>
      </c>
      <c r="C31" s="137">
        <v>0</v>
      </c>
      <c r="D31" s="137">
        <v>67740</v>
      </c>
      <c r="E31" s="197" t="s">
        <v>864</v>
      </c>
    </row>
    <row r="32" spans="2:5">
      <c r="B32" s="104" t="s">
        <v>1498</v>
      </c>
      <c r="C32" s="137">
        <v>0</v>
      </c>
      <c r="D32" s="137">
        <v>-17333</v>
      </c>
      <c r="E32" s="197" t="s">
        <v>864</v>
      </c>
    </row>
    <row r="33" spans="2:10">
      <c r="B33" s="104" t="s">
        <v>1769</v>
      </c>
      <c r="C33" s="137">
        <v>449841</v>
      </c>
      <c r="D33" s="140">
        <v>449841</v>
      </c>
      <c r="E33" s="197">
        <v>51</v>
      </c>
    </row>
    <row r="34" spans="2:10">
      <c r="B34" s="100" t="s">
        <v>269</v>
      </c>
      <c r="C34" s="138">
        <v>5019368</v>
      </c>
      <c r="D34" s="138">
        <v>4836605</v>
      </c>
      <c r="E34" s="197"/>
    </row>
    <row r="35" spans="2:10" ht="12.75">
      <c r="B35"/>
      <c r="C35"/>
      <c r="D35"/>
      <c r="E35"/>
      <c r="F35"/>
      <c r="G35"/>
      <c r="H35"/>
      <c r="I35"/>
      <c r="J35"/>
    </row>
    <row r="36" spans="2:10" s="66" customFormat="1" ht="12.75">
      <c r="B36"/>
      <c r="C36"/>
      <c r="D36"/>
      <c r="E36"/>
      <c r="F36"/>
      <c r="G36"/>
      <c r="H36"/>
      <c r="I36"/>
      <c r="J36"/>
    </row>
    <row r="37" spans="2:10" ht="12.75">
      <c r="B37"/>
      <c r="C37"/>
      <c r="D37"/>
      <c r="E37"/>
      <c r="F37"/>
      <c r="G37"/>
      <c r="H37"/>
      <c r="I37"/>
      <c r="J37"/>
    </row>
    <row r="38" spans="2:10" ht="12.75">
      <c r="B38"/>
      <c r="C38"/>
      <c r="D38"/>
      <c r="E38"/>
      <c r="F38"/>
      <c r="G38"/>
      <c r="H38"/>
      <c r="I38"/>
      <c r="J38"/>
    </row>
    <row r="39" spans="2:10" ht="18" customHeight="1">
      <c r="B39"/>
      <c r="C39"/>
      <c r="D39"/>
      <c r="E39"/>
      <c r="F39"/>
      <c r="G39"/>
      <c r="H39"/>
      <c r="I39"/>
      <c r="J39"/>
    </row>
  </sheetData>
  <customSheetViews>
    <customSheetView guid="{5DDDA852-2807-4645-BC75-EBD4EF3323A7}">
      <selection activeCell="A72" sqref="A72:XFD72"/>
      <pageMargins left="0.7" right="0.7" top="0.75" bottom="0.75" header="0.3" footer="0.3"/>
      <pageSetup paperSize="9" orientation="portrait" r:id="rId1"/>
    </customSheetView>
    <customSheetView guid="{DB462ED3-28DC-47D7-98F7-CED01F66E2C7}" topLeftCell="A30">
      <selection activeCell="C60" sqref="C60"/>
      <pageMargins left="0.7" right="0.7" top="0.75" bottom="0.75" header="0.3" footer="0.3"/>
      <pageSetup paperSize="9" orientation="portrait" r:id="rId2"/>
    </customSheetView>
    <customSheetView guid="{BE68C6EB-1B64-4B3E-8DDC-CA26F318E610}" showFormulas="1">
      <selection activeCell="D27" sqref="D27"/>
      <pageMargins left="0.7" right="0.7" top="0.75" bottom="0.75" header="0.3" footer="0.3"/>
      <pageSetup paperSize="9" orientation="portrait" r:id="rId3"/>
    </customSheetView>
    <customSheetView guid="{5AF40965-2356-4A48-B6FA-CB814CA4D7B2}" topLeftCell="A30">
      <selection activeCell="C60" sqref="C60"/>
      <pageMargins left="0.7" right="0.7" top="0.75" bottom="0.75" header="0.3" footer="0.3"/>
      <pageSetup paperSize="9" orientation="portrait" r:id="rId4"/>
    </customSheetView>
    <customSheetView guid="{3FCB7B24-049F-4685-83CB-5231093E0117}" topLeftCell="B17">
      <selection activeCell="D43" sqref="D43"/>
      <pageMargins left="0.7" right="0.7" top="0.75" bottom="0.75" header="0.3" footer="0.3"/>
      <pageSetup paperSize="9" orientation="portrait" r:id="rId5"/>
    </customSheetView>
    <customSheetView guid="{F277ACEF-9FF8-431F-8537-DE60B790AA4F}">
      <selection activeCell="E12" sqref="E12"/>
      <pageMargins left="0.7" right="0.7" top="0.75" bottom="0.75" header="0.3" footer="0.3"/>
      <pageSetup paperSize="9" orientation="portrait" r:id="rId6"/>
    </customSheetView>
    <customSheetView guid="{08462586-B7E0-434D-B6F4-B2B21EAA5D46}" topLeftCell="A7">
      <selection activeCell="C11" sqref="C11"/>
      <pageMargins left="0.7" right="0.7" top="0.75" bottom="0.75" header="0.3" footer="0.3"/>
      <pageSetup paperSize="9" orientation="portrait" r:id="rId7"/>
    </customSheetView>
    <customSheetView guid="{59094C18-3CB5-482F-AA6A-9C313A318EBB}">
      <selection activeCell="C49" sqref="C49"/>
      <pageMargins left="0.7" right="0.7" top="0.75" bottom="0.75" header="0.3" footer="0.3"/>
      <pageSetup paperSize="9" orientation="portrait" r:id="rId8"/>
    </customSheetView>
    <customSheetView guid="{FD092655-EBEC-4730-9895-1567D9B70D5F}" topLeftCell="A10">
      <selection activeCell="J14" sqref="J14"/>
      <pageMargins left="0.7" right="0.7" top="0.75" bottom="0.75" header="0.3" footer="0.3"/>
      <pageSetup paperSize="9" orientation="portrait" r:id="rId9"/>
    </customSheetView>
    <customSheetView guid="{7CA1DEE6-746E-4947-9BED-24AAED6E8B57}">
      <selection activeCell="A7" sqref="A7:C25"/>
      <pageMargins left="0.7" right="0.7" top="0.75" bottom="0.75" header="0.3" footer="0.3"/>
      <pageSetup paperSize="9" orientation="portrait" r:id="rId10"/>
    </customSheetView>
    <customSheetView guid="{70E7FFDC-983F-46F7-B68F-0BE0A8C942E0}" topLeftCell="D1">
      <selection activeCell="F7" sqref="F7:H24"/>
      <pageMargins left="0.7" right="0.7" top="0.75" bottom="0.75" header="0.3" footer="0.3"/>
      <pageSetup paperSize="9" orientation="portrait" r:id="rId11"/>
    </customSheetView>
    <customSheetView guid="{F536E858-E5B2-4B36-88FC-BE776803F921}" topLeftCell="A22">
      <selection activeCell="J16" sqref="J16"/>
      <pageMargins left="0.7" right="0.7" top="0.75" bottom="0.75" header="0.3" footer="0.3"/>
      <pageSetup paperSize="9" orientation="portrait" r:id="rId12"/>
    </customSheetView>
    <customSheetView guid="{0780CBEB-AF66-401E-9AFD-5F77700585BC}">
      <selection activeCell="E12" sqref="E12"/>
      <pageMargins left="0.7" right="0.7" top="0.75" bottom="0.75" header="0.3" footer="0.3"/>
      <pageSetup paperSize="9" orientation="portrait" r:id="rId13"/>
    </customSheetView>
    <customSheetView guid="{F0048D33-26BA-4893-8BCC-88CEF82FEBB6}">
      <selection activeCell="F26" sqref="F26"/>
      <pageMargins left="0.7" right="0.7" top="0.75" bottom="0.75" header="0.3" footer="0.3"/>
      <pageSetup paperSize="9" orientation="portrait" r:id="rId14"/>
    </customSheetView>
    <customSheetView guid="{8A1326BD-F0AB-414F-9F91-C2BB94CC9C17}" topLeftCell="A35">
      <selection activeCell="A34" sqref="A34:C51"/>
      <pageMargins left="0.7" right="0.7" top="0.75" bottom="0.75" header="0.3" footer="0.3"/>
      <pageSetup paperSize="9" orientation="portrait" r:id="rId15"/>
    </customSheetView>
    <customSheetView guid="{FB7DEBE1-1047-4BE4-82FD-4BCA0CA8DD58}">
      <selection activeCell="A7" sqref="A7:C24"/>
      <pageMargins left="0.7" right="0.7" top="0.75" bottom="0.75" header="0.3" footer="0.3"/>
      <pageSetup paperSize="9" orientation="portrait" r:id="rId16"/>
    </customSheetView>
    <customSheetView guid="{B3153F5C-CAD5-4C41-96F3-3BC56052414C}" topLeftCell="A25">
      <selection activeCell="C26" sqref="C26:C27"/>
      <pageMargins left="0.7" right="0.7" top="0.75" bottom="0.75" header="0.3" footer="0.3"/>
      <pageSetup paperSize="9" orientation="portrait" r:id="rId17"/>
    </customSheetView>
    <customSheetView guid="{A7B3A108-9CF6-4687-9321-110D304B17B9}" topLeftCell="A10">
      <selection activeCell="J14" sqref="J14"/>
      <pageMargins left="0.7" right="0.7" top="0.75" bottom="0.75" header="0.3" footer="0.3"/>
      <pageSetup paperSize="9" orientation="portrait" r:id="rId18"/>
    </customSheetView>
    <customSheetView guid="{D2C72E70-F766-4D56-9E10-3C91A63BB7F3}">
      <selection activeCell="C49" sqref="C49"/>
      <pageMargins left="0.7" right="0.7" top="0.75" bottom="0.75" header="0.3" footer="0.3"/>
      <pageSetup paperSize="9" orientation="portrait" r:id="rId19"/>
    </customSheetView>
    <customSheetView guid="{7CCD1884-1631-4809-8751-AE0939C32419}">
      <selection activeCell="C49" sqref="C49"/>
      <pageMargins left="0.7" right="0.7" top="0.75" bottom="0.75" header="0.3" footer="0.3"/>
      <pageSetup paperSize="9" orientation="portrait" r:id="rId20"/>
    </customSheetView>
    <customSheetView guid="{3AD1D9CC-D162-4119-AFCC-0AF9105FB248}">
      <selection activeCell="C5" sqref="C5"/>
      <pageMargins left="0.7" right="0.7" top="0.75" bottom="0.75" header="0.3" footer="0.3"/>
      <pageSetup paperSize="9" orientation="portrait" r:id="rId21"/>
    </customSheetView>
    <customSheetView guid="{931AA63B-6827-4BF4-8E25-ED232A88A09C}" topLeftCell="A10">
      <selection activeCell="J14" sqref="J14"/>
      <pageMargins left="0.7" right="0.7" top="0.75" bottom="0.75" header="0.3" footer="0.3"/>
      <pageSetup paperSize="9" orientation="portrait" r:id="rId22"/>
    </customSheetView>
    <customSheetView guid="{CA1DE4BE-C006-4405-B064-304EE6CCACF1}" topLeftCell="A7">
      <selection activeCell="C11" sqref="C11"/>
      <pageMargins left="0.7" right="0.7" top="0.75" bottom="0.75" header="0.3" footer="0.3"/>
      <pageSetup paperSize="9" orientation="portrait" r:id="rId23"/>
    </customSheetView>
    <customSheetView guid="{D3393B8E-C3CB-4E3A-976E-E4CD065299F0}">
      <selection activeCell="F7" sqref="F7:H24"/>
      <pageMargins left="0.7" right="0.7" top="0.75" bottom="0.75" header="0.3" footer="0.3"/>
      <pageSetup paperSize="9" orientation="portrait" r:id="rId24"/>
    </customSheetView>
    <customSheetView guid="{21329C76-F86B-400D-B8F5-F75B383E5B14}" topLeftCell="A7">
      <selection activeCell="C11" sqref="C11"/>
      <pageMargins left="0.7" right="0.7" top="0.75" bottom="0.75" header="0.3" footer="0.3"/>
      <pageSetup paperSize="9" orientation="portrait" r:id="rId25"/>
    </customSheetView>
    <customSheetView guid="{CFC92B1C-D4F2-414F-8F12-92F529035B08}" topLeftCell="A47">
      <selection activeCell="C5" sqref="C5"/>
      <pageMargins left="0.7" right="0.7" top="0.75" bottom="0.75" header="0.3" footer="0.3"/>
      <pageSetup paperSize="9" orientation="portrait" r:id="rId26"/>
    </customSheetView>
    <customSheetView guid="{697182B0-1BEF-4A85-93A0-596802852AF2}" topLeftCell="A30">
      <selection activeCell="C60" sqref="C60"/>
      <pageMargins left="0.7" right="0.7" top="0.75" bottom="0.75" header="0.3" footer="0.3"/>
      <pageSetup paperSize="9" orientation="portrait" r:id="rId27"/>
    </customSheetView>
    <customSheetView guid="{D37F8A47-E42F-4741-BE8D-5D961F7BB394}" showFormulas="1">
      <selection activeCell="D27" sqref="D27"/>
      <pageMargins left="0.7" right="0.7" top="0.75" bottom="0.75" header="0.3" footer="0.3"/>
      <pageSetup paperSize="9" orientation="portrait" r:id="rId28"/>
    </customSheetView>
    <customSheetView guid="{C83D4249-7B44-432A-B7FB-A6ACA6880240}" showFormulas="1">
      <selection activeCell="D27" sqref="D27"/>
      <pageMargins left="0.7" right="0.7" top="0.75" bottom="0.75" header="0.3" footer="0.3"/>
      <pageSetup paperSize="9" orientation="portrait" r:id="rId29"/>
    </customSheetView>
    <customSheetView guid="{51337751-BEAF-43F3-8CC9-400B99E751E8}" topLeftCell="A4">
      <selection activeCell="J48" sqref="J48:K48"/>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tint="-0.249977111117893"/>
  </sheetPr>
  <dimension ref="A1:E33"/>
  <sheetViews>
    <sheetView showGridLines="0" workbookViewId="0">
      <selection activeCell="D1" sqref="D1"/>
    </sheetView>
  </sheetViews>
  <sheetFormatPr defaultColWidth="8.85546875" defaultRowHeight="12"/>
  <cols>
    <col min="1" max="1" width="5.85546875" style="95" customWidth="1"/>
    <col min="2" max="2" width="2.85546875" style="95" customWidth="1"/>
    <col min="3" max="3" width="60.28515625" style="95" customWidth="1"/>
    <col min="4" max="4" width="15.85546875" style="95" customWidth="1"/>
    <col min="5" max="5" width="15.28515625" style="95" customWidth="1"/>
    <col min="6" max="16384" width="8.85546875" style="95"/>
  </cols>
  <sheetData>
    <row r="1" spans="1:5" ht="12.75">
      <c r="A1" s="459" t="str">
        <f>HYPERLINK("#INDEX!A2","към началната страница")</f>
        <v>към началната страница</v>
      </c>
      <c r="B1" s="723"/>
      <c r="C1" s="723"/>
    </row>
    <row r="2" spans="1:5" customFormat="1" ht="12.75"/>
    <row r="3" spans="1:5" customFormat="1" ht="12.75"/>
    <row r="4" spans="1:5" customFormat="1" ht="12.75"/>
    <row r="5" spans="1:5" customFormat="1" ht="12.75"/>
    <row r="6" spans="1:5" customFormat="1" ht="12.75"/>
    <row r="7" spans="1:5" customFormat="1" ht="12.75"/>
    <row r="8" spans="1:5" ht="40.9" customHeight="1">
      <c r="B8" s="794" t="s">
        <v>1020</v>
      </c>
      <c r="C8" s="794"/>
      <c r="D8" s="794"/>
      <c r="E8" s="794"/>
    </row>
    <row r="10" spans="1:5">
      <c r="E10" s="539" t="s">
        <v>477</v>
      </c>
    </row>
    <row r="11" spans="1:5">
      <c r="D11" s="471">
        <v>45657</v>
      </c>
      <c r="E11" s="471">
        <v>45291</v>
      </c>
    </row>
    <row r="12" spans="1:5">
      <c r="D12" s="436" t="s">
        <v>0</v>
      </c>
      <c r="E12" s="436" t="s">
        <v>1</v>
      </c>
    </row>
    <row r="13" spans="1:5">
      <c r="B13" s="429"/>
      <c r="C13" s="700" t="s">
        <v>1564</v>
      </c>
      <c r="D13" s="700"/>
      <c r="E13" s="430"/>
    </row>
    <row r="14" spans="1:5">
      <c r="B14" s="431">
        <v>1</v>
      </c>
      <c r="C14" s="432" t="s">
        <v>1565</v>
      </c>
      <c r="D14" s="720">
        <v>4386764</v>
      </c>
      <c r="E14" s="720">
        <v>3895874</v>
      </c>
    </row>
    <row r="15" spans="1:5" ht="24">
      <c r="B15" s="431">
        <v>2</v>
      </c>
      <c r="C15" s="432" t="s">
        <v>1566</v>
      </c>
      <c r="D15" s="720">
        <v>4319024</v>
      </c>
      <c r="E15" s="720">
        <v>3895874</v>
      </c>
    </row>
    <row r="16" spans="1:5">
      <c r="B16" s="431">
        <v>3</v>
      </c>
      <c r="C16" s="432" t="s">
        <v>170</v>
      </c>
      <c r="D16" s="720">
        <v>4386764</v>
      </c>
      <c r="E16" s="720">
        <v>3895874</v>
      </c>
    </row>
    <row r="17" spans="2:5" ht="24">
      <c r="B17" s="431">
        <v>4</v>
      </c>
      <c r="C17" s="433" t="s">
        <v>1567</v>
      </c>
      <c r="D17" s="720">
        <v>4319024</v>
      </c>
      <c r="E17" s="720">
        <v>3895874</v>
      </c>
    </row>
    <row r="18" spans="2:5">
      <c r="B18" s="431">
        <v>5</v>
      </c>
      <c r="C18" s="432" t="s">
        <v>269</v>
      </c>
      <c r="D18" s="720">
        <v>4836605</v>
      </c>
      <c r="E18" s="720">
        <v>4345715</v>
      </c>
    </row>
    <row r="19" spans="2:5" ht="24">
      <c r="B19" s="431">
        <v>6</v>
      </c>
      <c r="C19" s="433" t="s">
        <v>1568</v>
      </c>
      <c r="D19" s="720">
        <v>4768865</v>
      </c>
      <c r="E19" s="720">
        <v>4345715</v>
      </c>
    </row>
    <row r="20" spans="2:5">
      <c r="B20" s="431"/>
      <c r="C20" s="434" t="s">
        <v>1569</v>
      </c>
      <c r="D20" s="435"/>
      <c r="E20" s="435"/>
    </row>
    <row r="21" spans="2:5">
      <c r="B21" s="431">
        <v>7</v>
      </c>
      <c r="C21" s="432" t="s">
        <v>1570</v>
      </c>
      <c r="D21" s="720">
        <v>18832692</v>
      </c>
      <c r="E21" s="720">
        <v>18182759</v>
      </c>
    </row>
    <row r="22" spans="2:5" ht="24">
      <c r="B22" s="431">
        <v>8</v>
      </c>
      <c r="C22" s="433" t="s">
        <v>1571</v>
      </c>
      <c r="D22" s="720">
        <v>18764952</v>
      </c>
      <c r="E22" s="720">
        <v>18182759</v>
      </c>
    </row>
    <row r="23" spans="2:5">
      <c r="B23" s="431"/>
      <c r="C23" s="434" t="s">
        <v>1572</v>
      </c>
      <c r="D23" s="435"/>
      <c r="E23" s="435"/>
    </row>
    <row r="24" spans="2:5" ht="24">
      <c r="B24" s="431">
        <v>9</v>
      </c>
      <c r="C24" s="432" t="s">
        <v>1573</v>
      </c>
      <c r="D24" s="721">
        <v>0.2329</v>
      </c>
      <c r="E24" s="721">
        <v>0.21429999999999999</v>
      </c>
    </row>
    <row r="25" spans="2:5" ht="36">
      <c r="B25" s="431">
        <v>10</v>
      </c>
      <c r="C25" s="433" t="s">
        <v>1574</v>
      </c>
      <c r="D25" s="721">
        <v>0.23019999999999999</v>
      </c>
      <c r="E25" s="721">
        <v>0.20910000000000001</v>
      </c>
    </row>
    <row r="26" spans="2:5">
      <c r="B26" s="431">
        <v>11</v>
      </c>
      <c r="C26" s="432" t="s">
        <v>1575</v>
      </c>
      <c r="D26" s="721">
        <v>0.2329</v>
      </c>
      <c r="E26" s="721">
        <v>0.21429999999999999</v>
      </c>
    </row>
    <row r="27" spans="2:5" ht="36">
      <c r="B27" s="431">
        <v>12</v>
      </c>
      <c r="C27" s="433" t="s">
        <v>1576</v>
      </c>
      <c r="D27" s="721">
        <v>0.23019999999999999</v>
      </c>
      <c r="E27" s="721">
        <v>0.20910000000000001</v>
      </c>
    </row>
    <row r="28" spans="2:5" ht="24">
      <c r="B28" s="431">
        <v>13</v>
      </c>
      <c r="C28" s="433" t="s">
        <v>1577</v>
      </c>
      <c r="D28" s="721">
        <v>0.25679999999999997</v>
      </c>
      <c r="E28" s="721">
        <v>0.23899999999999999</v>
      </c>
    </row>
    <row r="29" spans="2:5" ht="36">
      <c r="B29" s="431">
        <v>14</v>
      </c>
      <c r="C29" s="433" t="s">
        <v>1578</v>
      </c>
      <c r="D29" s="721">
        <v>0.25409999999999999</v>
      </c>
      <c r="E29" s="721">
        <v>0.23400000000000001</v>
      </c>
    </row>
    <row r="30" spans="2:5">
      <c r="B30" s="431"/>
      <c r="C30" s="430" t="s">
        <v>993</v>
      </c>
      <c r="D30" s="430"/>
      <c r="E30" s="430"/>
    </row>
    <row r="31" spans="2:5">
      <c r="B31" s="431">
        <v>15</v>
      </c>
      <c r="C31" s="432" t="s">
        <v>1579</v>
      </c>
      <c r="D31" s="722">
        <v>38495196</v>
      </c>
      <c r="E31" s="722">
        <v>34816374</v>
      </c>
    </row>
    <row r="32" spans="2:5" ht="24">
      <c r="B32" s="431">
        <v>16</v>
      </c>
      <c r="C32" s="432" t="s">
        <v>1580</v>
      </c>
      <c r="D32" s="721">
        <v>0.114</v>
      </c>
      <c r="E32" s="721">
        <v>0.1119</v>
      </c>
    </row>
    <row r="33" spans="2:5" ht="24">
      <c r="B33" s="431">
        <v>17</v>
      </c>
      <c r="C33" s="432" t="s">
        <v>1581</v>
      </c>
      <c r="D33" s="721">
        <v>0.1124</v>
      </c>
      <c r="E33" s="721">
        <v>0.1089</v>
      </c>
    </row>
  </sheetData>
  <customSheetViews>
    <customSheetView guid="{5DDDA852-2807-4645-BC75-EBD4EF3323A7}" topLeftCell="A7">
      <selection activeCell="F16" sqref="F16"/>
      <pageMargins left="0.7" right="0.7" top="0.75" bottom="0.75" header="0.3" footer="0.3"/>
      <pageSetup paperSize="9" orientation="portrait" r:id="rId1"/>
    </customSheetView>
    <customSheetView guid="{DB462ED3-28DC-47D7-98F7-CED01F66E2C7}" topLeftCell="A6">
      <selection activeCell="D4" sqref="D4"/>
      <pageMargins left="0.7" right="0.7" top="0.75" bottom="0.75" header="0.3" footer="0.3"/>
      <pageSetup paperSize="9" orientation="portrait" r:id="rId2"/>
    </customSheetView>
    <customSheetView guid="{BE68C6EB-1B64-4B3E-8DDC-CA26F318E610}" topLeftCell="A6">
      <selection activeCell="D4" sqref="D4"/>
      <pageMargins left="0.7" right="0.7" top="0.75" bottom="0.75" header="0.3" footer="0.3"/>
      <pageSetup paperSize="9" orientation="portrait" r:id="rId3"/>
    </customSheetView>
    <customSheetView guid="{5AF40965-2356-4A48-B6FA-CB814CA4D7B2}" topLeftCell="A6">
      <selection activeCell="D4" sqref="D4"/>
      <pageMargins left="0.7" right="0.7" top="0.75" bottom="0.75" header="0.3" footer="0.3"/>
      <pageSetup paperSize="9" orientation="portrait" r:id="rId4"/>
    </customSheetView>
    <customSheetView guid="{3FCB7B24-049F-4685-83CB-5231093E0117}" topLeftCell="A15">
      <selection activeCell="H11" sqref="H11"/>
      <pageMargins left="0.7" right="0.7" top="0.75" bottom="0.75" header="0.3" footer="0.3"/>
      <pageSetup paperSize="9" orientation="portrait" r:id="rId5"/>
    </customSheetView>
    <customSheetView guid="{F277ACEF-9FF8-431F-8537-DE60B790AA4F}" topLeftCell="A15">
      <selection activeCell="H11" sqref="H11"/>
      <pageMargins left="0.7" right="0.7" top="0.75" bottom="0.75" header="0.3" footer="0.3"/>
      <pageSetup paperSize="9" orientation="portrait" r:id="rId6"/>
    </customSheetView>
    <customSheetView guid="{08462586-B7E0-434D-B6F4-B2B21EAA5D46}">
      <selection activeCell="F16" sqref="F16"/>
      <pageMargins left="0.7" right="0.7" top="0.75" bottom="0.75" header="0.3" footer="0.3"/>
      <pageSetup paperSize="9" orientation="portrait" r:id="rId7"/>
    </customSheetView>
    <customSheetView guid="{59094C18-3CB5-482F-AA6A-9C313A318EBB}" topLeftCell="A6">
      <selection activeCell="D4" sqref="D4"/>
      <pageMargins left="0.7" right="0.7" top="0.75" bottom="0.75" header="0.3" footer="0.3"/>
      <pageSetup paperSize="9" orientation="portrait" r:id="rId8"/>
    </customSheetView>
    <customSheetView guid="{FD092655-EBEC-4730-9895-1567D9B70D5F}" topLeftCell="A3">
      <selection activeCell="F26" sqref="F26"/>
      <pageMargins left="0.7" right="0.7" top="0.75" bottom="0.75" header="0.3" footer="0.3"/>
      <pageSetup paperSize="9" orientation="portrait" r:id="rId9"/>
    </customSheetView>
    <customSheetView guid="{D2C72E70-F766-4D56-9E10-3C91A63BB7F3}">
      <selection activeCell="F16" sqref="F16"/>
      <pageMargins left="0.7" right="0.7" top="0.75" bottom="0.75" header="0.3" footer="0.3"/>
      <pageSetup paperSize="9" orientation="portrait" r:id="rId10"/>
    </customSheetView>
    <customSheetView guid="{7CCD1884-1631-4809-8751-AE0939C32419}" topLeftCell="A4">
      <selection activeCell="F18" sqref="F18"/>
      <pageMargins left="0.7" right="0.7" top="0.75" bottom="0.75" header="0.3" footer="0.3"/>
      <pageSetup paperSize="9" orientation="portrait" r:id="rId11"/>
    </customSheetView>
    <customSheetView guid="{3AD1D9CC-D162-4119-AFCC-0AF9105FB248}" topLeftCell="A3">
      <selection activeCell="F26" sqref="F26"/>
      <pageMargins left="0.7" right="0.7" top="0.75" bottom="0.75" header="0.3" footer="0.3"/>
      <pageSetup paperSize="9" orientation="portrait" r:id="rId12"/>
    </customSheetView>
    <customSheetView guid="{931AA63B-6827-4BF4-8E25-ED232A88A09C}" topLeftCell="A3">
      <selection activeCell="F26" sqref="F26"/>
      <pageMargins left="0.7" right="0.7" top="0.75" bottom="0.75" header="0.3" footer="0.3"/>
      <pageSetup paperSize="9" orientation="portrait" r:id="rId13"/>
    </customSheetView>
    <customSheetView guid="{CA1DE4BE-C006-4405-B064-304EE6CCACF1}">
      <selection activeCell="F16" sqref="F16"/>
      <pageMargins left="0.7" right="0.7" top="0.75" bottom="0.75" header="0.3" footer="0.3"/>
      <pageSetup paperSize="9" orientation="portrait" r:id="rId14"/>
    </customSheetView>
    <customSheetView guid="{D3393B8E-C3CB-4E3A-976E-E4CD065299F0}" topLeftCell="A15">
      <selection activeCell="H11" sqref="H11"/>
      <pageMargins left="0.7" right="0.7" top="0.75" bottom="0.75" header="0.3" footer="0.3"/>
      <pageSetup paperSize="9" orientation="portrait" r:id="rId15"/>
    </customSheetView>
    <customSheetView guid="{21329C76-F86B-400D-B8F5-F75B383E5B14}">
      <selection activeCell="F16" sqref="F16"/>
      <pageMargins left="0.7" right="0.7" top="0.75" bottom="0.75" header="0.3" footer="0.3"/>
      <pageSetup paperSize="9" orientation="portrait" r:id="rId16"/>
    </customSheetView>
    <customSheetView guid="{CFC92B1C-D4F2-414F-8F12-92F529035B08}" topLeftCell="A3">
      <selection activeCell="F26" sqref="F26"/>
      <pageMargins left="0.7" right="0.7" top="0.75" bottom="0.75" header="0.3" footer="0.3"/>
      <pageSetup paperSize="9" orientation="portrait" r:id="rId17"/>
    </customSheetView>
    <customSheetView guid="{697182B0-1BEF-4A85-93A0-596802852AF2}" topLeftCell="A6">
      <selection activeCell="D4" sqref="D4"/>
      <pageMargins left="0.7" right="0.7" top="0.75" bottom="0.75" header="0.3" footer="0.3"/>
      <pageSetup paperSize="9" orientation="portrait" r:id="rId18"/>
    </customSheetView>
    <customSheetView guid="{D37F8A47-E42F-4741-BE8D-5D961F7BB394}" topLeftCell="A6">
      <selection activeCell="D4" sqref="D4"/>
      <pageMargins left="0.7" right="0.7" top="0.75" bottom="0.75" header="0.3" footer="0.3"/>
      <pageSetup paperSize="9" orientation="portrait" r:id="rId19"/>
    </customSheetView>
    <customSheetView guid="{C83D4249-7B44-432A-B7FB-A6ACA6880240}" topLeftCell="A6">
      <selection activeCell="D4" sqref="D4"/>
      <pageMargins left="0.7" right="0.7" top="0.75" bottom="0.75" header="0.3" footer="0.3"/>
      <pageSetup paperSize="9" orientation="portrait" r:id="rId20"/>
    </customSheetView>
    <customSheetView guid="{51337751-BEAF-43F3-8CC9-400B99E751E8}">
      <selection activeCell="F16" sqref="F16"/>
      <pageMargins left="0.7" right="0.7" top="0.75" bottom="0.75" header="0.3" footer="0.3"/>
      <pageSetup paperSize="9" orientation="portrait" r:id="rId21"/>
    </customSheetView>
    <customSheetView guid="{EB80C77D-AF78-41A9-A5FE-A7459DA92422}" topLeftCell="A7">
      <selection activeCell="N55" sqref="N55"/>
      <pageMargins left="0.7" right="0.7" top="0.75" bottom="0.75" header="0.3" footer="0.3"/>
      <pageSetup paperSize="9" orientation="portrait" r:id="rId22"/>
    </customSheetView>
  </customSheetViews>
  <mergeCells count="1">
    <mergeCell ref="B8:E8"/>
  </mergeCells>
  <pageMargins left="0.7" right="0.7" top="0.75" bottom="0.75" header="0.3" footer="0.3"/>
  <pageSetup paperSize="9" orientation="portrait"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tint="-0.249977111117893"/>
  </sheetPr>
  <dimension ref="A1:F57"/>
  <sheetViews>
    <sheetView showGridLines="0" tabSelected="1" zoomScaleNormal="100" workbookViewId="0">
      <selection activeCell="B13" sqref="B13"/>
    </sheetView>
  </sheetViews>
  <sheetFormatPr defaultColWidth="8.85546875" defaultRowHeight="12"/>
  <cols>
    <col min="1" max="1" width="5.85546875" style="2" customWidth="1"/>
    <col min="2" max="2" width="7.140625" style="2" customWidth="1"/>
    <col min="3" max="3" width="67.28515625" style="2" customWidth="1"/>
    <col min="4" max="5" width="14.7109375" style="2" customWidth="1"/>
    <col min="6" max="6" width="13.28515625" style="2" bestFit="1" customWidth="1"/>
    <col min="7" max="16384" width="8.85546875" style="2"/>
  </cols>
  <sheetData>
    <row r="1" spans="1:6" ht="12.75">
      <c r="A1" s="457" t="str">
        <f>HYPERLINK("#INDEX!A2","към началната страница")</f>
        <v>към началната страница</v>
      </c>
      <c r="B1" s="724"/>
      <c r="C1" s="724"/>
    </row>
    <row r="2" spans="1:6" ht="12.75">
      <c r="A2"/>
      <c r="B2"/>
    </row>
    <row r="3" spans="1:6" ht="12.75">
      <c r="A3"/>
      <c r="B3"/>
    </row>
    <row r="4" spans="1:6" ht="12.75">
      <c r="A4"/>
      <c r="B4"/>
    </row>
    <row r="5" spans="1:6" ht="12.75">
      <c r="A5"/>
      <c r="B5"/>
    </row>
    <row r="6" spans="1:6" ht="12.75">
      <c r="A6"/>
      <c r="B6"/>
    </row>
    <row r="7" spans="1:6" ht="12.75">
      <c r="A7"/>
      <c r="B7"/>
    </row>
    <row r="8" spans="1:6">
      <c r="B8" s="360" t="s">
        <v>1026</v>
      </c>
      <c r="C8" s="377"/>
      <c r="D8" s="377"/>
      <c r="E8" s="377"/>
      <c r="F8" s="377"/>
    </row>
    <row r="9" spans="1:6">
      <c r="B9" s="295"/>
      <c r="C9" s="295"/>
      <c r="D9" s="295"/>
      <c r="E9" s="295"/>
      <c r="F9" s="295"/>
    </row>
    <row r="10" spans="1:6" ht="12.75" customHeight="1">
      <c r="C10" s="44"/>
      <c r="D10" s="795" t="s">
        <v>477</v>
      </c>
      <c r="E10" s="795"/>
      <c r="F10" s="795"/>
    </row>
    <row r="11" spans="1:6">
      <c r="D11" s="470">
        <v>45657</v>
      </c>
      <c r="E11" s="470">
        <v>45473</v>
      </c>
      <c r="F11" s="725">
        <v>45291</v>
      </c>
    </row>
    <row r="12" spans="1:6">
      <c r="D12" s="42" t="s">
        <v>0</v>
      </c>
      <c r="E12" s="42" t="s">
        <v>1</v>
      </c>
      <c r="F12" s="42" t="s">
        <v>1</v>
      </c>
    </row>
    <row r="13" spans="1:6">
      <c r="B13" s="291"/>
      <c r="C13" s="333" t="s">
        <v>1031</v>
      </c>
      <c r="D13" s="294"/>
      <c r="E13" s="294"/>
      <c r="F13" s="294"/>
    </row>
    <row r="14" spans="1:6">
      <c r="B14" s="292">
        <v>1</v>
      </c>
      <c r="C14" s="112" t="s">
        <v>1032</v>
      </c>
      <c r="D14" s="726">
        <v>4386764</v>
      </c>
      <c r="E14" s="726">
        <v>4346667</v>
      </c>
      <c r="F14" s="726">
        <v>3895874</v>
      </c>
    </row>
    <row r="15" spans="1:6">
      <c r="B15" s="292">
        <v>2</v>
      </c>
      <c r="C15" s="112" t="s">
        <v>1033</v>
      </c>
      <c r="D15" s="726">
        <v>4386764</v>
      </c>
      <c r="E15" s="726">
        <v>4346667</v>
      </c>
      <c r="F15" s="726">
        <v>3895874</v>
      </c>
    </row>
    <row r="16" spans="1:6">
      <c r="B16" s="292">
        <v>3</v>
      </c>
      <c r="C16" s="112" t="s">
        <v>1034</v>
      </c>
      <c r="D16" s="726">
        <v>4836605</v>
      </c>
      <c r="E16" s="726">
        <v>4796508</v>
      </c>
      <c r="F16" s="726">
        <v>4345715</v>
      </c>
    </row>
    <row r="17" spans="2:6" ht="14.25" customHeight="1">
      <c r="B17" s="292"/>
      <c r="C17" s="333" t="s">
        <v>608</v>
      </c>
      <c r="D17" s="294"/>
      <c r="E17" s="294"/>
      <c r="F17" s="294"/>
    </row>
    <row r="18" spans="2:6">
      <c r="B18" s="292">
        <v>4</v>
      </c>
      <c r="C18" s="60" t="s">
        <v>492</v>
      </c>
      <c r="D18" s="726">
        <v>18832692</v>
      </c>
      <c r="E18" s="726">
        <v>18722132</v>
      </c>
      <c r="F18" s="726">
        <v>18182759</v>
      </c>
    </row>
    <row r="19" spans="2:6" ht="24">
      <c r="B19" s="292"/>
      <c r="C19" s="336" t="s">
        <v>1035</v>
      </c>
      <c r="D19" s="294"/>
      <c r="E19" s="294"/>
      <c r="F19" s="294"/>
    </row>
    <row r="20" spans="2:6">
      <c r="B20" s="292">
        <v>5</v>
      </c>
      <c r="C20" s="112" t="s">
        <v>1036</v>
      </c>
      <c r="D20" s="338">
        <v>0.2329</v>
      </c>
      <c r="E20" s="338">
        <v>0.23219999999999999</v>
      </c>
      <c r="F20" s="338">
        <v>0.21429999999999999</v>
      </c>
    </row>
    <row r="21" spans="2:6">
      <c r="B21" s="292">
        <v>6</v>
      </c>
      <c r="C21" s="61" t="s">
        <v>1037</v>
      </c>
      <c r="D21" s="338">
        <v>0.2329</v>
      </c>
      <c r="E21" s="338">
        <v>0.23219999999999999</v>
      </c>
      <c r="F21" s="338">
        <v>0.21429999999999999</v>
      </c>
    </row>
    <row r="22" spans="2:6">
      <c r="B22" s="292">
        <v>7</v>
      </c>
      <c r="C22" s="60" t="s">
        <v>1038</v>
      </c>
      <c r="D22" s="338">
        <v>0.25679999999999997</v>
      </c>
      <c r="E22" s="338">
        <v>0.25619999999999998</v>
      </c>
      <c r="F22" s="338">
        <v>0.23899999999999999</v>
      </c>
    </row>
    <row r="23" spans="2:6" ht="36">
      <c r="B23" s="292"/>
      <c r="C23" s="336" t="s">
        <v>1039</v>
      </c>
      <c r="D23" s="296"/>
      <c r="E23" s="296"/>
      <c r="F23" s="296"/>
    </row>
    <row r="24" spans="2:6" ht="24">
      <c r="B24" s="334" t="s">
        <v>1040</v>
      </c>
      <c r="C24" s="60" t="s">
        <v>1047</v>
      </c>
      <c r="D24" s="338">
        <v>1.8500000000000003E-2</v>
      </c>
      <c r="E24" s="338">
        <v>1.8500000000000003E-2</v>
      </c>
      <c r="F24" s="338">
        <v>1.9400000000000001E-2</v>
      </c>
    </row>
    <row r="25" spans="2:6">
      <c r="B25" s="334" t="s">
        <v>1041</v>
      </c>
      <c r="C25" s="335" t="s">
        <v>1042</v>
      </c>
      <c r="D25" s="338">
        <v>1.04E-2</v>
      </c>
      <c r="E25" s="338">
        <v>1.04E-2</v>
      </c>
      <c r="F25" s="338">
        <v>1.09E-2</v>
      </c>
    </row>
    <row r="26" spans="2:6">
      <c r="B26" s="334" t="s">
        <v>1043</v>
      </c>
      <c r="C26" s="335" t="s">
        <v>1044</v>
      </c>
      <c r="D26" s="338">
        <v>1.3899999999999996E-2</v>
      </c>
      <c r="E26" s="338">
        <v>1.3899999999999996E-2</v>
      </c>
      <c r="F26" s="338">
        <v>1.4600000000000002E-2</v>
      </c>
    </row>
    <row r="27" spans="2:6">
      <c r="B27" s="334" t="s">
        <v>1045</v>
      </c>
      <c r="C27" s="335" t="s">
        <v>1046</v>
      </c>
      <c r="D27" s="338">
        <v>9.8500000000000004E-2</v>
      </c>
      <c r="E27" s="338">
        <v>9.8500000000000004E-2</v>
      </c>
      <c r="F27" s="338">
        <v>9.9400000000000002E-2</v>
      </c>
    </row>
    <row r="28" spans="2:6" ht="24" customHeight="1">
      <c r="B28" s="292"/>
      <c r="C28" s="336" t="s">
        <v>1048</v>
      </c>
      <c r="D28" s="296"/>
      <c r="E28" s="296"/>
      <c r="F28" s="296"/>
    </row>
    <row r="29" spans="2:6">
      <c r="B29" s="292">
        <v>8</v>
      </c>
      <c r="C29" s="60" t="s">
        <v>1049</v>
      </c>
      <c r="D29" s="338">
        <v>2.4999984070254003E-2</v>
      </c>
      <c r="E29" s="338">
        <v>2.4999983976183908E-2</v>
      </c>
      <c r="F29" s="338">
        <v>2.5000001374928853E-2</v>
      </c>
    </row>
    <row r="30" spans="2:6" ht="24">
      <c r="B30" s="292" t="s">
        <v>1050</v>
      </c>
      <c r="C30" s="60" t="s">
        <v>1051</v>
      </c>
      <c r="D30" s="338" t="s">
        <v>601</v>
      </c>
      <c r="E30" s="338" t="s">
        <v>601</v>
      </c>
      <c r="F30" s="338" t="s">
        <v>601</v>
      </c>
    </row>
    <row r="31" spans="2:6">
      <c r="B31" s="292">
        <v>9</v>
      </c>
      <c r="C31" s="60" t="s">
        <v>1052</v>
      </c>
      <c r="D31" s="338">
        <v>1.9600012573879506E-2</v>
      </c>
      <c r="E31" s="338">
        <v>1.910001489146642E-2</v>
      </c>
      <c r="F31" s="338">
        <v>1.8135450041988264E-2</v>
      </c>
    </row>
    <row r="32" spans="2:6">
      <c r="B32" s="292" t="s">
        <v>1053</v>
      </c>
      <c r="C32" s="60" t="s">
        <v>1054</v>
      </c>
      <c r="D32" s="338">
        <v>2.7101754757100048E-2</v>
      </c>
      <c r="E32" s="338">
        <v>2.5841661622725446E-2</v>
      </c>
      <c r="F32" s="338">
        <v>3.0000012649345459E-2</v>
      </c>
    </row>
    <row r="33" spans="2:6">
      <c r="B33" s="292">
        <v>10</v>
      </c>
      <c r="C33" s="60" t="s">
        <v>1055</v>
      </c>
      <c r="D33" s="338" t="s">
        <v>601</v>
      </c>
      <c r="E33" s="338" t="s">
        <v>601</v>
      </c>
      <c r="F33" s="338" t="s">
        <v>601</v>
      </c>
    </row>
    <row r="34" spans="2:6">
      <c r="B34" s="292" t="s">
        <v>1056</v>
      </c>
      <c r="C34" s="60" t="s">
        <v>1057</v>
      </c>
      <c r="D34" s="338">
        <v>1.0000004247932267E-2</v>
      </c>
      <c r="E34" s="338">
        <v>9.9999829079295034E-3</v>
      </c>
      <c r="F34" s="338">
        <v>1.0000022548833211E-2</v>
      </c>
    </row>
    <row r="35" spans="2:6">
      <c r="B35" s="292">
        <v>11</v>
      </c>
      <c r="C35" s="60" t="s">
        <v>1058</v>
      </c>
      <c r="D35" s="338">
        <v>8.1701755649165819E-2</v>
      </c>
      <c r="E35" s="338">
        <v>7.9941643398305284E-2</v>
      </c>
      <c r="F35" s="338">
        <v>8.3400049464440462E-2</v>
      </c>
    </row>
    <row r="36" spans="2:6">
      <c r="B36" s="292" t="s">
        <v>1059</v>
      </c>
      <c r="C36" s="60" t="s">
        <v>1060</v>
      </c>
      <c r="D36" s="338">
        <v>0.1802</v>
      </c>
      <c r="E36" s="338">
        <v>0.1784</v>
      </c>
      <c r="F36" s="338">
        <v>0.18279999999999999</v>
      </c>
    </row>
    <row r="37" spans="2:6">
      <c r="B37" s="292">
        <v>12</v>
      </c>
      <c r="C37" s="60" t="s">
        <v>1061</v>
      </c>
      <c r="D37" s="338">
        <v>0.15829999237496159</v>
      </c>
      <c r="E37" s="338">
        <v>0.15769998844148733</v>
      </c>
      <c r="F37" s="338">
        <v>0.13959999139844509</v>
      </c>
    </row>
    <row r="38" spans="2:6">
      <c r="B38" s="292"/>
      <c r="C38" s="294" t="s">
        <v>993</v>
      </c>
      <c r="D38" s="294"/>
      <c r="E38" s="294"/>
      <c r="F38" s="294"/>
    </row>
    <row r="39" spans="2:6">
      <c r="B39" s="292">
        <v>13</v>
      </c>
      <c r="C39" s="112" t="s">
        <v>673</v>
      </c>
      <c r="D39" s="153">
        <v>38495196</v>
      </c>
      <c r="E39" s="153">
        <v>36038669</v>
      </c>
      <c r="F39" s="153">
        <v>34816374</v>
      </c>
    </row>
    <row r="40" spans="2:6">
      <c r="B40" s="292">
        <v>14</v>
      </c>
      <c r="C40" s="112" t="s">
        <v>829</v>
      </c>
      <c r="D40" s="285">
        <v>0.114</v>
      </c>
      <c r="E40" s="285">
        <v>0.1206</v>
      </c>
      <c r="F40" s="285">
        <v>0.1119</v>
      </c>
    </row>
    <row r="41" spans="2:6" ht="24">
      <c r="B41" s="292"/>
      <c r="C41" s="336" t="s">
        <v>1062</v>
      </c>
      <c r="D41" s="333"/>
      <c r="E41" s="333"/>
      <c r="F41" s="294"/>
    </row>
    <row r="42" spans="2:6" ht="14.25" customHeight="1">
      <c r="B42" s="292" t="s">
        <v>1064</v>
      </c>
      <c r="C42" s="60" t="s">
        <v>731</v>
      </c>
      <c r="D42" s="285" t="s">
        <v>601</v>
      </c>
      <c r="E42" s="285" t="s">
        <v>601</v>
      </c>
      <c r="F42" s="285" t="s">
        <v>601</v>
      </c>
    </row>
    <row r="43" spans="2:6">
      <c r="B43" s="292" t="s">
        <v>1065</v>
      </c>
      <c r="C43" s="60" t="s">
        <v>1042</v>
      </c>
      <c r="D43" s="292" t="s">
        <v>601</v>
      </c>
      <c r="E43" s="292" t="s">
        <v>601</v>
      </c>
      <c r="F43" s="338" t="s">
        <v>601</v>
      </c>
    </row>
    <row r="44" spans="2:6">
      <c r="B44" s="292" t="s">
        <v>1066</v>
      </c>
      <c r="C44" s="60" t="s">
        <v>1063</v>
      </c>
      <c r="D44" s="338">
        <v>0.03</v>
      </c>
      <c r="E44" s="338">
        <v>0.03</v>
      </c>
      <c r="F44" s="338">
        <v>0.03</v>
      </c>
    </row>
    <row r="45" spans="2:6" ht="24">
      <c r="B45" s="292"/>
      <c r="C45" s="336" t="s">
        <v>1067</v>
      </c>
      <c r="D45" s="337"/>
      <c r="E45" s="337"/>
      <c r="F45" s="337"/>
    </row>
    <row r="46" spans="2:6">
      <c r="B46" s="292" t="s">
        <v>1068</v>
      </c>
      <c r="C46" s="60" t="s">
        <v>734</v>
      </c>
      <c r="D46" s="338">
        <v>0</v>
      </c>
      <c r="E46" s="338">
        <v>0</v>
      </c>
      <c r="F46" s="338">
        <v>0</v>
      </c>
    </row>
    <row r="47" spans="2:6">
      <c r="B47" s="292" t="s">
        <v>1069</v>
      </c>
      <c r="C47" s="60" t="s">
        <v>736</v>
      </c>
      <c r="D47" s="338">
        <v>0.03</v>
      </c>
      <c r="E47" s="338">
        <v>0.03</v>
      </c>
      <c r="F47" s="338">
        <v>0.03</v>
      </c>
    </row>
    <row r="48" spans="2:6">
      <c r="B48" s="292"/>
      <c r="C48" s="333" t="s">
        <v>1070</v>
      </c>
      <c r="D48" s="294"/>
      <c r="E48" s="294"/>
      <c r="F48" s="294"/>
    </row>
    <row r="49" spans="2:6">
      <c r="B49" s="292">
        <v>15</v>
      </c>
      <c r="C49" s="60" t="s">
        <v>1071</v>
      </c>
      <c r="D49" s="294"/>
      <c r="E49" s="294"/>
      <c r="F49" s="293"/>
    </row>
    <row r="50" spans="2:6">
      <c r="B50" s="292" t="s">
        <v>1076</v>
      </c>
      <c r="C50" s="60" t="s">
        <v>1072</v>
      </c>
      <c r="D50" s="294"/>
      <c r="E50" s="294"/>
      <c r="F50" s="293"/>
    </row>
    <row r="51" spans="2:6">
      <c r="B51" s="292" t="s">
        <v>1077</v>
      </c>
      <c r="C51" s="60" t="s">
        <v>1073</v>
      </c>
      <c r="D51" s="294"/>
      <c r="E51" s="294"/>
      <c r="F51" s="293"/>
    </row>
    <row r="52" spans="2:6">
      <c r="B52" s="292">
        <v>16</v>
      </c>
      <c r="C52" s="60" t="s">
        <v>1074</v>
      </c>
      <c r="D52" s="294"/>
      <c r="E52" s="294"/>
      <c r="F52" s="293"/>
    </row>
    <row r="53" spans="2:6">
      <c r="B53" s="292">
        <v>17</v>
      </c>
      <c r="C53" s="60" t="s">
        <v>1075</v>
      </c>
      <c r="D53" s="294"/>
      <c r="E53" s="294"/>
      <c r="F53" s="293"/>
    </row>
    <row r="54" spans="2:6">
      <c r="B54" s="292">
        <v>18</v>
      </c>
      <c r="C54" s="112" t="s">
        <v>1028</v>
      </c>
      <c r="D54" s="294"/>
      <c r="E54" s="294"/>
      <c r="F54" s="293"/>
    </row>
    <row r="55" spans="2:6">
      <c r="B55" s="292">
        <v>19</v>
      </c>
      <c r="C55" s="112" t="s">
        <v>1029</v>
      </c>
      <c r="D55" s="294"/>
      <c r="E55" s="294"/>
      <c r="F55" s="293"/>
    </row>
    <row r="56" spans="2:6">
      <c r="B56" s="292">
        <v>20</v>
      </c>
      <c r="C56" s="112" t="s">
        <v>1030</v>
      </c>
      <c r="D56" s="294"/>
      <c r="E56" s="294"/>
      <c r="F56" s="293"/>
    </row>
    <row r="57" spans="2:6">
      <c r="C57" s="2" t="s">
        <v>1582</v>
      </c>
      <c r="F57" s="26"/>
    </row>
  </sheetData>
  <customSheetViews>
    <customSheetView guid="{5DDDA852-2807-4645-BC75-EBD4EF3323A7}" scale="110" topLeftCell="A7">
      <selection activeCell="G28" sqref="G28"/>
      <pageMargins left="0.7" right="0.7" top="0.75" bottom="0.75" header="0.3" footer="0.3"/>
      <pageSetup paperSize="9" orientation="portrait" r:id="rId1"/>
    </customSheetView>
    <customSheetView guid="{DB462ED3-28DC-47D7-98F7-CED01F66E2C7}" scale="110" topLeftCell="A90">
      <selection activeCell="C118" sqref="C118"/>
      <pageMargins left="0.7" right="0.7" top="0.75" bottom="0.75" header="0.3" footer="0.3"/>
      <pageSetup paperSize="9" orientation="portrait" r:id="rId2"/>
    </customSheetView>
    <customSheetView guid="{BE68C6EB-1B64-4B3E-8DDC-CA26F318E610}">
      <selection activeCell="D9" sqref="D9"/>
      <pageMargins left="0.7" right="0.7" top="0.75" bottom="0.75" header="0.3" footer="0.3"/>
      <pageSetup paperSize="9" orientation="portrait" r:id="rId3"/>
    </customSheetView>
    <customSheetView guid="{5AF40965-2356-4A48-B6FA-CB814CA4D7B2}" scale="110" topLeftCell="A90">
      <selection activeCell="C118" sqref="C118"/>
      <pageMargins left="0.7" right="0.7" top="0.75" bottom="0.75" header="0.3" footer="0.3"/>
      <pageSetup paperSize="9" orientation="portrait" r:id="rId4"/>
    </customSheetView>
    <customSheetView guid="{3FCB7B24-049F-4685-83CB-5231093E0117}" topLeftCell="A77">
      <selection activeCell="F67" sqref="F67"/>
      <pageMargins left="0.7" right="0.7" top="0.75" bottom="0.75" header="0.3" footer="0.3"/>
      <pageSetup paperSize="9" orientation="portrait" r:id="rId5"/>
    </customSheetView>
    <customSheetView guid="{F277ACEF-9FF8-431F-8537-DE60B790AA4F}" topLeftCell="A77">
      <selection activeCell="F67" sqref="F67"/>
      <pageMargins left="0.7" right="0.7" top="0.75" bottom="0.75" header="0.3" footer="0.3"/>
      <pageSetup paperSize="9" orientation="portrait" r:id="rId6"/>
    </customSheetView>
    <customSheetView guid="{08462586-B7E0-434D-B6F4-B2B21EAA5D46}" scale="110" topLeftCell="A30">
      <selection activeCell="B57" sqref="B57"/>
      <pageMargins left="0.7" right="0.7" top="0.75" bottom="0.75" header="0.3" footer="0.3"/>
      <pageSetup paperSize="9" orientation="portrait" r:id="rId7"/>
    </customSheetView>
    <customSheetView guid="{59094C18-3CB5-482F-AA6A-9C313A318EBB}" scale="110" topLeftCell="A7">
      <selection activeCell="F13" sqref="F13"/>
      <pageMargins left="0.7" right="0.7" top="0.75" bottom="0.75" header="0.3" footer="0.3"/>
      <pageSetup paperSize="9" orientation="portrait" r:id="rId8"/>
    </customSheetView>
    <customSheetView guid="{FD092655-EBEC-4730-9895-1567D9B70D5F}">
      <selection activeCell="G26" sqref="G26"/>
      <pageMargins left="0.7" right="0.7" top="0.75" bottom="0.75" header="0.3" footer="0.3"/>
      <pageSetup paperSize="9" orientation="portrait" r:id="rId9"/>
    </customSheetView>
    <customSheetView guid="{D2C72E70-F766-4D56-9E10-3C91A63BB7F3}" scale="110" topLeftCell="A7">
      <selection activeCell="F13" sqref="F13"/>
      <pageMargins left="0.7" right="0.7" top="0.75" bottom="0.75" header="0.3" footer="0.3"/>
      <pageSetup paperSize="9" orientation="portrait" r:id="rId10"/>
    </customSheetView>
    <customSheetView guid="{7CCD1884-1631-4809-8751-AE0939C32419}" scale="110" topLeftCell="A82">
      <selection activeCell="G77" sqref="G77"/>
      <pageMargins left="0.7" right="0.7" top="0.75" bottom="0.75" header="0.3" footer="0.3"/>
      <pageSetup paperSize="9" orientation="portrait" r:id="rId11"/>
    </customSheetView>
    <customSheetView guid="{3AD1D9CC-D162-4119-AFCC-0AF9105FB248}">
      <selection activeCell="G26" sqref="G26"/>
      <pageMargins left="0.7" right="0.7" top="0.75" bottom="0.75" header="0.3" footer="0.3"/>
      <pageSetup paperSize="9" orientation="portrait" r:id="rId12"/>
    </customSheetView>
    <customSheetView guid="{931AA63B-6827-4BF4-8E25-ED232A88A09C}">
      <selection activeCell="G26" sqref="G26"/>
      <pageMargins left="0.7" right="0.7" top="0.75" bottom="0.75" header="0.3" footer="0.3"/>
      <pageSetup paperSize="9" orientation="portrait" r:id="rId13"/>
    </customSheetView>
    <customSheetView guid="{CA1DE4BE-C006-4405-B064-304EE6CCACF1}" scale="110" topLeftCell="A30">
      <selection activeCell="B57" sqref="B57"/>
      <pageMargins left="0.7" right="0.7" top="0.75" bottom="0.75" header="0.3" footer="0.3"/>
      <pageSetup paperSize="9" orientation="portrait" r:id="rId14"/>
    </customSheetView>
    <customSheetView guid="{D3393B8E-C3CB-4E3A-976E-E4CD065299F0}" topLeftCell="A77">
      <selection activeCell="F67" sqref="F67"/>
      <pageMargins left="0.7" right="0.7" top="0.75" bottom="0.75" header="0.3" footer="0.3"/>
      <pageSetup paperSize="9" orientation="portrait" r:id="rId15"/>
    </customSheetView>
    <customSheetView guid="{21329C76-F86B-400D-B8F5-F75B383E5B14}" scale="110" topLeftCell="A30">
      <selection activeCell="B57" sqref="B57"/>
      <pageMargins left="0.7" right="0.7" top="0.75" bottom="0.75" header="0.3" footer="0.3"/>
      <pageSetup paperSize="9" orientation="portrait" r:id="rId16"/>
    </customSheetView>
    <customSheetView guid="{CFC92B1C-D4F2-414F-8F12-92F529035B08}" topLeftCell="A9">
      <selection activeCell="G26" sqref="G26"/>
      <pageMargins left="0.7" right="0.7" top="0.75" bottom="0.75" header="0.3" footer="0.3"/>
      <pageSetup paperSize="9" orientation="portrait" r:id="rId17"/>
    </customSheetView>
    <customSheetView guid="{697182B0-1BEF-4A85-93A0-596802852AF2}" scale="110" topLeftCell="A90">
      <selection activeCell="C118" sqref="C118"/>
      <pageMargins left="0.7" right="0.7" top="0.75" bottom="0.75" header="0.3" footer="0.3"/>
      <pageSetup paperSize="9" orientation="portrait" r:id="rId18"/>
    </customSheetView>
    <customSheetView guid="{D37F8A47-E42F-4741-BE8D-5D961F7BB394}">
      <selection activeCell="D9" sqref="D9"/>
      <pageMargins left="0.7" right="0.7" top="0.75" bottom="0.75" header="0.3" footer="0.3"/>
      <pageSetup paperSize="9" orientation="portrait" r:id="rId19"/>
    </customSheetView>
    <customSheetView guid="{C83D4249-7B44-432A-B7FB-A6ACA6880240}">
      <selection activeCell="D9" sqref="D9"/>
      <pageMargins left="0.7" right="0.7" top="0.75" bottom="0.75" header="0.3" footer="0.3"/>
      <pageSetup paperSize="9" orientation="portrait" r:id="rId20"/>
    </customSheetView>
    <customSheetView guid="{51337751-BEAF-43F3-8CC9-400B99E751E8}" topLeftCell="A4">
      <selection activeCell="H24" sqref="H24"/>
      <pageMargins left="0.7" right="0.7" top="0.75" bottom="0.75" header="0.3" footer="0.3"/>
      <pageSetup paperSize="9" orientation="portrait" r:id="rId21"/>
    </customSheetView>
    <customSheetView guid="{EB80C77D-AF78-41A9-A5FE-A7459DA92422}" scale="110" topLeftCell="A7">
      <selection activeCell="N55" sqref="N55"/>
      <pageMargins left="0.7" right="0.7" top="0.75" bottom="0.75" header="0.3" footer="0.3"/>
      <pageSetup paperSize="9" orientation="portrait" r:id="rId22"/>
    </customSheetView>
  </customSheetViews>
  <mergeCells count="1">
    <mergeCell ref="D10:F10"/>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42"/>
  <sheetViews>
    <sheetView showGridLines="0" workbookViewId="0">
      <selection activeCell="C1" sqref="C1"/>
    </sheetView>
  </sheetViews>
  <sheetFormatPr defaultColWidth="9.140625" defaultRowHeight="12"/>
  <cols>
    <col min="1" max="1" width="5.85546875" style="2" customWidth="1"/>
    <col min="2" max="2" width="47.5703125" style="25" customWidth="1"/>
    <col min="3" max="5" width="14.85546875" style="2" customWidth="1"/>
    <col min="6" max="6" width="15.85546875" style="2" customWidth="1"/>
    <col min="7" max="9" width="14.85546875" style="2" customWidth="1"/>
    <col min="10" max="16384" width="9.140625" style="2"/>
  </cols>
  <sheetData>
    <row r="1" spans="1:9" ht="12.75">
      <c r="A1" s="454" t="str">
        <f>HYPERLINK("#INDEX!A2","към началната страница")</f>
        <v>към началната страница</v>
      </c>
      <c r="B1" s="724"/>
    </row>
    <row r="2" spans="1:9" ht="12.75">
      <c r="A2"/>
      <c r="B2" s="2"/>
    </row>
    <row r="3" spans="1:9" ht="12.75">
      <c r="A3"/>
      <c r="B3" s="2"/>
    </row>
    <row r="4" spans="1:9" ht="12.75">
      <c r="A4"/>
      <c r="B4" s="2"/>
    </row>
    <row r="5" spans="1:9" ht="12.75">
      <c r="A5"/>
      <c r="B5" s="2"/>
    </row>
    <row r="6" spans="1:9" ht="12.75">
      <c r="A6"/>
      <c r="B6" s="2"/>
    </row>
    <row r="7" spans="1:9" ht="12.75">
      <c r="A7"/>
      <c r="B7" s="2"/>
    </row>
    <row r="8" spans="1:9">
      <c r="B8" s="380" t="s">
        <v>207</v>
      </c>
      <c r="C8" s="381"/>
      <c r="D8" s="381"/>
      <c r="E8" s="381"/>
      <c r="F8" s="381"/>
      <c r="G8" s="381"/>
      <c r="H8" s="381"/>
      <c r="I8" s="381"/>
    </row>
    <row r="9" spans="1:9">
      <c r="B9" s="357"/>
      <c r="C9" s="24"/>
      <c r="D9" s="24"/>
      <c r="E9" s="24"/>
      <c r="F9" s="24"/>
      <c r="G9" s="24"/>
      <c r="H9" s="24"/>
      <c r="I9" s="24"/>
    </row>
    <row r="10" spans="1:9" ht="12.75" customHeight="1">
      <c r="I10" s="30" t="s">
        <v>131</v>
      </c>
    </row>
    <row r="11" spans="1:9" ht="19.5" customHeight="1">
      <c r="C11" s="796" t="s">
        <v>1458</v>
      </c>
      <c r="D11" s="796" t="s">
        <v>1459</v>
      </c>
      <c r="E11" s="798" t="s">
        <v>1460</v>
      </c>
      <c r="F11" s="799"/>
      <c r="G11" s="799"/>
      <c r="H11" s="799"/>
      <c r="I11" s="800"/>
    </row>
    <row r="12" spans="1:9" ht="70.5" customHeight="1">
      <c r="B12" s="29"/>
      <c r="C12" s="797"/>
      <c r="D12" s="797"/>
      <c r="E12" s="146" t="s">
        <v>1461</v>
      </c>
      <c r="F12" s="146" t="s">
        <v>1462</v>
      </c>
      <c r="G12" s="146" t="s">
        <v>1463</v>
      </c>
      <c r="H12" s="146" t="s">
        <v>1464</v>
      </c>
      <c r="I12" s="146" t="s">
        <v>1465</v>
      </c>
    </row>
    <row r="13" spans="1:9" ht="12.75" customHeight="1">
      <c r="C13" s="42" t="s">
        <v>0</v>
      </c>
      <c r="D13" s="42" t="s">
        <v>1</v>
      </c>
      <c r="E13" s="42" t="s">
        <v>2</v>
      </c>
      <c r="F13" s="42" t="s">
        <v>3</v>
      </c>
      <c r="G13" s="42" t="s">
        <v>4</v>
      </c>
      <c r="H13" s="42" t="s">
        <v>5</v>
      </c>
      <c r="I13" s="350" t="s">
        <v>6</v>
      </c>
    </row>
    <row r="14" spans="1:9" s="11" customFormat="1">
      <c r="B14" s="50" t="s">
        <v>7</v>
      </c>
      <c r="C14" s="51"/>
      <c r="D14" s="51"/>
      <c r="E14" s="51"/>
      <c r="F14" s="51"/>
      <c r="G14" s="348"/>
      <c r="H14" s="51"/>
      <c r="I14" s="51"/>
    </row>
    <row r="15" spans="1:9" ht="24">
      <c r="B15" s="353" t="s">
        <v>127</v>
      </c>
      <c r="C15" s="137">
        <v>5810098</v>
      </c>
      <c r="D15" s="137">
        <v>5810098</v>
      </c>
      <c r="E15" s="137">
        <v>5810098</v>
      </c>
      <c r="F15" s="137">
        <v>0</v>
      </c>
      <c r="G15" s="348"/>
      <c r="H15" s="137">
        <v>0</v>
      </c>
      <c r="I15" s="137">
        <v>0</v>
      </c>
    </row>
    <row r="16" spans="1:9">
      <c r="B16" s="353" t="s">
        <v>121</v>
      </c>
      <c r="C16" s="137">
        <v>112478</v>
      </c>
      <c r="D16" s="137">
        <v>112478</v>
      </c>
      <c r="E16" s="137">
        <v>0</v>
      </c>
      <c r="F16" s="137">
        <v>0</v>
      </c>
      <c r="G16" s="348"/>
      <c r="H16" s="137">
        <v>112478</v>
      </c>
      <c r="I16" s="137">
        <v>0</v>
      </c>
    </row>
    <row r="17" spans="2:9">
      <c r="B17" s="628" t="s">
        <v>550</v>
      </c>
      <c r="C17" s="137">
        <v>79652</v>
      </c>
      <c r="D17" s="137">
        <v>79652</v>
      </c>
      <c r="E17" s="137">
        <v>0</v>
      </c>
      <c r="F17" s="137">
        <v>79652</v>
      </c>
      <c r="G17" s="348"/>
      <c r="H17" s="137">
        <v>0</v>
      </c>
      <c r="I17" s="137">
        <v>0</v>
      </c>
    </row>
    <row r="18" spans="2:9">
      <c r="B18" s="353" t="s">
        <v>128</v>
      </c>
      <c r="C18" s="137">
        <v>1795473</v>
      </c>
      <c r="D18" s="137">
        <v>1795473</v>
      </c>
      <c r="E18" s="137">
        <v>1795473</v>
      </c>
      <c r="F18" s="727">
        <v>0</v>
      </c>
      <c r="G18" s="378"/>
      <c r="H18" s="727">
        <v>0</v>
      </c>
      <c r="I18" s="727">
        <v>0</v>
      </c>
    </row>
    <row r="19" spans="2:9">
      <c r="B19" s="353" t="s">
        <v>551</v>
      </c>
      <c r="C19" s="137">
        <v>20520082</v>
      </c>
      <c r="D19" s="137">
        <v>20520082</v>
      </c>
      <c r="E19" s="137">
        <v>20520082</v>
      </c>
      <c r="F19" s="727">
        <v>0</v>
      </c>
      <c r="G19" s="378"/>
      <c r="H19" s="727">
        <v>0</v>
      </c>
      <c r="I19" s="727">
        <v>0</v>
      </c>
    </row>
    <row r="20" spans="2:9">
      <c r="B20" s="628" t="s">
        <v>1715</v>
      </c>
      <c r="C20" s="137">
        <v>5733011</v>
      </c>
      <c r="D20" s="137">
        <v>5733011</v>
      </c>
      <c r="E20" s="137">
        <v>5733011</v>
      </c>
      <c r="F20" s="727">
        <v>0</v>
      </c>
      <c r="G20" s="378"/>
      <c r="H20" s="727">
        <v>0</v>
      </c>
      <c r="I20" s="727">
        <v>0</v>
      </c>
    </row>
    <row r="21" spans="2:9">
      <c r="B21" s="353" t="s">
        <v>122</v>
      </c>
      <c r="C21" s="137">
        <v>1744568</v>
      </c>
      <c r="D21" s="137">
        <v>1744568</v>
      </c>
      <c r="E21" s="137">
        <v>1744568</v>
      </c>
      <c r="F21" s="727">
        <v>0</v>
      </c>
      <c r="G21" s="378"/>
      <c r="H21" s="727">
        <v>0</v>
      </c>
      <c r="I21" s="727">
        <v>0</v>
      </c>
    </row>
    <row r="22" spans="2:9">
      <c r="B22" s="353" t="s">
        <v>123</v>
      </c>
      <c r="C22" s="137">
        <v>0</v>
      </c>
      <c r="D22" s="137">
        <v>0</v>
      </c>
      <c r="E22" s="137">
        <v>0</v>
      </c>
      <c r="F22" s="727">
        <v>0</v>
      </c>
      <c r="G22" s="378"/>
      <c r="H22" s="727">
        <v>0</v>
      </c>
      <c r="I22" s="727">
        <v>0</v>
      </c>
    </row>
    <row r="23" spans="2:9">
      <c r="B23" s="353" t="s">
        <v>132</v>
      </c>
      <c r="C23" s="137">
        <v>5615</v>
      </c>
      <c r="D23" s="137">
        <v>5615</v>
      </c>
      <c r="E23" s="137">
        <v>5615</v>
      </c>
      <c r="F23" s="727">
        <v>0</v>
      </c>
      <c r="G23" s="378"/>
      <c r="H23" s="727">
        <v>0</v>
      </c>
      <c r="I23" s="727">
        <v>0</v>
      </c>
    </row>
    <row r="24" spans="2:9" ht="11.25" customHeight="1">
      <c r="B24" s="353" t="s">
        <v>124</v>
      </c>
      <c r="C24" s="137">
        <v>477900</v>
      </c>
      <c r="D24" s="137">
        <v>477900</v>
      </c>
      <c r="E24" s="137">
        <v>477900</v>
      </c>
      <c r="F24" s="727">
        <v>0</v>
      </c>
      <c r="G24" s="378"/>
      <c r="H24" s="727">
        <v>0</v>
      </c>
      <c r="I24" s="727">
        <v>0</v>
      </c>
    </row>
    <row r="25" spans="2:9">
      <c r="B25" s="353" t="s">
        <v>125</v>
      </c>
      <c r="C25" s="137">
        <v>166467</v>
      </c>
      <c r="D25" s="137">
        <v>166467</v>
      </c>
      <c r="E25" s="137">
        <v>43757</v>
      </c>
      <c r="F25" s="137">
        <v>0</v>
      </c>
      <c r="G25" s="348"/>
      <c r="H25" s="137">
        <v>0</v>
      </c>
      <c r="I25" s="137">
        <v>122710</v>
      </c>
    </row>
    <row r="26" spans="2:9" s="346" customFormat="1">
      <c r="B26" s="353" t="s">
        <v>1456</v>
      </c>
      <c r="C26" s="137">
        <v>470</v>
      </c>
      <c r="D26" s="137">
        <v>470</v>
      </c>
      <c r="E26" s="137">
        <v>470</v>
      </c>
      <c r="F26" s="137">
        <v>0</v>
      </c>
      <c r="G26" s="378"/>
      <c r="H26" s="137">
        <v>0</v>
      </c>
      <c r="I26" s="137">
        <v>0</v>
      </c>
    </row>
    <row r="27" spans="2:9">
      <c r="B27" s="353" t="s">
        <v>126</v>
      </c>
      <c r="C27" s="137">
        <v>167664</v>
      </c>
      <c r="D27" s="137">
        <v>167664</v>
      </c>
      <c r="E27" s="137">
        <v>167664</v>
      </c>
      <c r="F27" s="727">
        <v>0</v>
      </c>
      <c r="G27" s="378"/>
      <c r="H27" s="727">
        <v>0</v>
      </c>
      <c r="I27" s="727">
        <v>0</v>
      </c>
    </row>
    <row r="28" spans="2:9">
      <c r="B28" s="353" t="s">
        <v>1713</v>
      </c>
      <c r="C28" s="137">
        <v>1716</v>
      </c>
      <c r="D28" s="137">
        <v>1716</v>
      </c>
      <c r="E28" s="137">
        <v>1716</v>
      </c>
      <c r="F28" s="727">
        <v>0</v>
      </c>
      <c r="G28" s="378"/>
      <c r="H28" s="727">
        <v>0</v>
      </c>
      <c r="I28" s="727">
        <v>0</v>
      </c>
    </row>
    <row r="29" spans="2:9" s="11" customFormat="1">
      <c r="B29" s="629" t="s">
        <v>8</v>
      </c>
      <c r="C29" s="728">
        <v>36615194</v>
      </c>
      <c r="D29" s="138">
        <v>36615194</v>
      </c>
      <c r="E29" s="138">
        <v>36300354</v>
      </c>
      <c r="F29" s="138">
        <v>79652</v>
      </c>
      <c r="G29" s="348"/>
      <c r="H29" s="728">
        <v>112478</v>
      </c>
      <c r="I29" s="728">
        <v>122710</v>
      </c>
    </row>
    <row r="30" spans="2:9" s="11" customFormat="1">
      <c r="B30" s="630" t="s">
        <v>9</v>
      </c>
      <c r="C30" s="631"/>
      <c r="D30" s="51"/>
      <c r="E30" s="379"/>
      <c r="F30" s="379"/>
      <c r="G30" s="378"/>
      <c r="H30" s="379"/>
      <c r="I30" s="379"/>
    </row>
    <row r="31" spans="2:9">
      <c r="B31" s="353" t="s">
        <v>129</v>
      </c>
      <c r="C31" s="137">
        <v>26777</v>
      </c>
      <c r="D31" s="137">
        <v>26777</v>
      </c>
      <c r="E31" s="137">
        <v>0</v>
      </c>
      <c r="F31" s="137">
        <v>0</v>
      </c>
      <c r="G31" s="348"/>
      <c r="H31" s="137">
        <v>0</v>
      </c>
      <c r="I31" s="137">
        <v>26777</v>
      </c>
    </row>
    <row r="32" spans="2:9">
      <c r="B32" s="628" t="s">
        <v>550</v>
      </c>
      <c r="C32" s="137">
        <v>54829</v>
      </c>
      <c r="D32" s="137">
        <v>54829</v>
      </c>
      <c r="E32" s="137">
        <v>0</v>
      </c>
      <c r="F32" s="137">
        <v>54829</v>
      </c>
      <c r="G32" s="348"/>
      <c r="H32" s="137">
        <v>0</v>
      </c>
      <c r="I32" s="137">
        <v>0</v>
      </c>
    </row>
    <row r="33" spans="2:9">
      <c r="B33" s="353" t="s">
        <v>133</v>
      </c>
      <c r="C33" s="137">
        <v>1493275</v>
      </c>
      <c r="D33" s="137">
        <v>1493275</v>
      </c>
      <c r="E33" s="137">
        <v>0</v>
      </c>
      <c r="F33" s="137">
        <v>0</v>
      </c>
      <c r="G33" s="348"/>
      <c r="H33" s="137">
        <v>0</v>
      </c>
      <c r="I33" s="137">
        <v>1493275</v>
      </c>
    </row>
    <row r="34" spans="2:9">
      <c r="B34" s="353" t="s">
        <v>555</v>
      </c>
      <c r="C34" s="137">
        <v>29249108</v>
      </c>
      <c r="D34" s="137">
        <v>29249108</v>
      </c>
      <c r="E34" s="137">
        <v>0</v>
      </c>
      <c r="F34" s="137">
        <v>0</v>
      </c>
      <c r="G34" s="348"/>
      <c r="H34" s="137">
        <v>0</v>
      </c>
      <c r="I34" s="137">
        <v>29249108</v>
      </c>
    </row>
    <row r="35" spans="2:9">
      <c r="B35" s="353" t="s">
        <v>130</v>
      </c>
      <c r="C35" s="137">
        <v>44690</v>
      </c>
      <c r="D35" s="137">
        <v>44690</v>
      </c>
      <c r="E35" s="137">
        <v>0</v>
      </c>
      <c r="F35" s="137">
        <v>0</v>
      </c>
      <c r="G35" s="348"/>
      <c r="H35" s="137">
        <v>0</v>
      </c>
      <c r="I35" s="137">
        <v>44690</v>
      </c>
    </row>
    <row r="36" spans="2:9">
      <c r="B36" s="628" t="s">
        <v>552</v>
      </c>
      <c r="C36" s="137">
        <v>19054</v>
      </c>
      <c r="D36" s="137">
        <v>19054</v>
      </c>
      <c r="E36" s="137">
        <v>0</v>
      </c>
      <c r="F36" s="137">
        <v>0</v>
      </c>
      <c r="G36" s="348"/>
      <c r="H36" s="137">
        <v>0</v>
      </c>
      <c r="I36" s="137">
        <v>19054</v>
      </c>
    </row>
    <row r="37" spans="2:9">
      <c r="B37" s="353" t="s">
        <v>553</v>
      </c>
      <c r="C37" s="137">
        <v>66609</v>
      </c>
      <c r="D37" s="137">
        <v>66609</v>
      </c>
      <c r="E37" s="137">
        <v>0</v>
      </c>
      <c r="F37" s="137">
        <v>0</v>
      </c>
      <c r="G37" s="348"/>
      <c r="H37" s="137">
        <v>0</v>
      </c>
      <c r="I37" s="137">
        <v>66609</v>
      </c>
    </row>
    <row r="38" spans="2:9">
      <c r="B38" s="628" t="s">
        <v>554</v>
      </c>
      <c r="C38" s="137">
        <v>191643</v>
      </c>
      <c r="D38" s="137">
        <v>191643</v>
      </c>
      <c r="E38" s="137">
        <v>0</v>
      </c>
      <c r="F38" s="137">
        <v>0</v>
      </c>
      <c r="G38" s="348"/>
      <c r="H38" s="137">
        <v>0</v>
      </c>
      <c r="I38" s="137">
        <v>191643</v>
      </c>
    </row>
    <row r="39" spans="2:9" s="346" customFormat="1">
      <c r="B39" s="353" t="s">
        <v>1455</v>
      </c>
      <c r="C39" s="137">
        <v>449841</v>
      </c>
      <c r="D39" s="137">
        <v>449841</v>
      </c>
      <c r="E39" s="137">
        <v>0</v>
      </c>
      <c r="F39" s="137">
        <v>0</v>
      </c>
      <c r="G39" s="348"/>
      <c r="H39" s="137">
        <v>0</v>
      </c>
      <c r="I39" s="137">
        <v>449841</v>
      </c>
    </row>
    <row r="40" spans="2:9" s="346" customFormat="1">
      <c r="B40" s="353" t="s">
        <v>1714</v>
      </c>
      <c r="C40" s="137">
        <v>0</v>
      </c>
      <c r="D40" s="137">
        <v>0</v>
      </c>
      <c r="E40" s="137">
        <v>0</v>
      </c>
      <c r="F40" s="137">
        <v>0</v>
      </c>
      <c r="G40" s="348"/>
      <c r="H40" s="137">
        <v>0</v>
      </c>
      <c r="I40" s="137">
        <v>0</v>
      </c>
    </row>
    <row r="41" spans="2:9" s="11" customFormat="1">
      <c r="B41" s="52" t="s">
        <v>10</v>
      </c>
      <c r="C41" s="138">
        <v>31595826</v>
      </c>
      <c r="D41" s="138">
        <v>31595826</v>
      </c>
      <c r="E41" s="138">
        <v>0</v>
      </c>
      <c r="F41" s="138">
        <v>54829</v>
      </c>
      <c r="G41" s="348"/>
      <c r="H41" s="138">
        <v>0</v>
      </c>
      <c r="I41" s="138">
        <v>31540997</v>
      </c>
    </row>
    <row r="42" spans="2:9">
      <c r="B42" s="25" t="s">
        <v>1457</v>
      </c>
      <c r="C42" s="627"/>
    </row>
  </sheetData>
  <customSheetViews>
    <customSheetView guid="{5DDDA852-2807-4645-BC75-EBD4EF3323A7}">
      <selection activeCell="E30" sqref="E30"/>
      <pageMargins left="0.7" right="0.7" top="0.75" bottom="0.75" header="0.3" footer="0.3"/>
      <pageSetup paperSize="9" orientation="portrait" r:id="rId1"/>
    </customSheetView>
    <customSheetView guid="{DB462ED3-28DC-47D7-98F7-CED01F66E2C7}" topLeftCell="A59">
      <selection activeCell="J83" sqref="J83"/>
      <pageMargins left="0.7" right="0.7" top="0.75" bottom="0.75" header="0.3" footer="0.3"/>
      <pageSetup paperSize="9" orientation="portrait" r:id="rId2"/>
    </customSheetView>
    <customSheetView guid="{BE68C6EB-1B64-4B3E-8DDC-CA26F318E610}" topLeftCell="A63">
      <selection activeCell="B88" sqref="B88"/>
      <pageMargins left="0.7" right="0.7" top="0.75" bottom="0.75" header="0.3" footer="0.3"/>
      <pageSetup paperSize="9" orientation="portrait" r:id="rId3"/>
    </customSheetView>
    <customSheetView guid="{5AF40965-2356-4A48-B6FA-CB814CA4D7B2}" topLeftCell="A19">
      <selection activeCell="I35" sqref="I35"/>
      <pageMargins left="0.7" right="0.7" top="0.75" bottom="0.75" header="0.3" footer="0.3"/>
      <pageSetup paperSize="9" orientation="portrait" r:id="rId4"/>
    </customSheetView>
    <customSheetView guid="{3FCB7B24-049F-4685-83CB-5231093E0117}" topLeftCell="A5">
      <selection activeCell="E77" sqref="E77"/>
      <pageMargins left="0.7" right="0.7" top="0.75" bottom="0.75" header="0.3" footer="0.3"/>
      <pageSetup paperSize="9" orientation="portrait" r:id="rId5"/>
    </customSheetView>
    <customSheetView guid="{F277ACEF-9FF8-431F-8537-DE60B790AA4F}" topLeftCell="A70">
      <selection activeCell="C91" sqref="C91"/>
      <pageMargins left="0.7" right="0.7" top="0.75" bottom="0.75" header="0.3" footer="0.3"/>
      <pageSetup paperSize="9" orientation="portrait" r:id="rId6"/>
    </customSheetView>
    <customSheetView guid="{08462586-B7E0-434D-B6F4-B2B21EAA5D46}" topLeftCell="A39">
      <selection activeCell="A47" sqref="A47"/>
      <pageMargins left="0.7" right="0.7" top="0.75" bottom="0.75" header="0.3" footer="0.3"/>
      <pageSetup paperSize="9" orientation="portrait" r:id="rId7"/>
    </customSheetView>
    <customSheetView guid="{59094C18-3CB5-482F-AA6A-9C313A318EBB}" topLeftCell="A49">
      <selection activeCell="I51" sqref="I51"/>
      <pageMargins left="0.7" right="0.7" top="0.75" bottom="0.75" header="0.3" footer="0.3"/>
      <pageSetup paperSize="9" orientation="portrait" r:id="rId8"/>
    </customSheetView>
    <customSheetView guid="{FD092655-EBEC-4730-9895-1567D9B70D5F}" topLeftCell="A7">
      <selection activeCell="L15" sqref="L15"/>
      <pageMargins left="0.7" right="0.7" top="0.75" bottom="0.75" header="0.3" footer="0.3"/>
      <pageSetup paperSize="9" orientation="portrait" r:id="rId9"/>
    </customSheetView>
    <customSheetView guid="{7CA1DEE6-746E-4947-9BED-24AAED6E8B57}" topLeftCell="A37">
      <selection activeCell="U28" sqref="U28"/>
      <pageMargins left="0.7" right="0.7" top="0.75" bottom="0.75" header="0.3" footer="0.3"/>
      <pageSetup paperSize="9" orientation="portrait" r:id="rId10"/>
    </customSheetView>
    <customSheetView guid="{70E7FFDC-983F-46F7-B68F-0BE0A8C942E0}" topLeftCell="A41">
      <selection activeCell="A44" sqref="A44"/>
      <pageMargins left="0.7" right="0.7" top="0.75" bottom="0.75" header="0.3" footer="0.3"/>
      <pageSetup paperSize="9" orientation="portrait" r:id="rId11"/>
    </customSheetView>
    <customSheetView guid="{F536E858-E5B2-4B36-88FC-BE776803F921}" topLeftCell="A7">
      <selection activeCell="L15" sqref="L15"/>
      <pageMargins left="0.7" right="0.7" top="0.75" bottom="0.75" header="0.3" footer="0.3"/>
      <pageSetup paperSize="9" orientation="portrait" r:id="rId12"/>
    </customSheetView>
    <customSheetView guid="{0780CBEB-AF66-401E-9AFD-5F77700585BC}" topLeftCell="A28">
      <selection activeCell="E80" sqref="E80"/>
      <pageMargins left="0.7" right="0.7" top="0.75" bottom="0.75" header="0.3" footer="0.3"/>
      <pageSetup paperSize="9" orientation="portrait" r:id="rId13"/>
    </customSheetView>
    <customSheetView guid="{F0048D33-26BA-4893-8BCC-88CEF82FEBB6}" topLeftCell="E3">
      <selection activeCell="K14" sqref="K14:Q41"/>
      <pageMargins left="0.7" right="0.7" top="0.75" bottom="0.75" header="0.3" footer="0.3"/>
      <pageSetup paperSize="9" orientation="portrait" r:id="rId14"/>
    </customSheetView>
    <customSheetView guid="{8A1326BD-F0AB-414F-9F91-C2BB94CC9C17}" scale="85" topLeftCell="A29">
      <selection activeCell="A47" sqref="A47:G75"/>
      <pageMargins left="0.7" right="0.7" top="0.75" bottom="0.75" header="0.3" footer="0.3"/>
      <pageSetup paperSize="9" orientation="portrait" r:id="rId15"/>
    </customSheetView>
    <customSheetView guid="{FB7DEBE1-1047-4BE4-82FD-4BCA0CA8DD58}" topLeftCell="A13">
      <selection activeCell="C26" sqref="C26"/>
      <pageMargins left="0.7" right="0.7" top="0.75" bottom="0.75" header="0.3" footer="0.3"/>
      <pageSetup paperSize="9" orientation="portrait" r:id="rId16"/>
    </customSheetView>
    <customSheetView guid="{B3153F5C-CAD5-4C41-96F3-3BC56052414C}">
      <selection activeCell="C10" sqref="C10"/>
      <pageMargins left="0.7" right="0.7" top="0.75" bottom="0.75" header="0.3" footer="0.3"/>
      <pageSetup paperSize="9" orientation="portrait" r:id="rId17"/>
    </customSheetView>
    <customSheetView guid="{A7B3A108-9CF6-4687-9321-110D304B17B9}" topLeftCell="A7">
      <selection activeCell="L15" sqref="L15:L16"/>
      <pageMargins left="0.7" right="0.7" top="0.75" bottom="0.75" header="0.3" footer="0.3"/>
      <pageSetup paperSize="9" orientation="portrait" r:id="rId18"/>
    </customSheetView>
    <customSheetView guid="{D2C72E70-F766-4D56-9E10-3C91A63BB7F3}" topLeftCell="A37">
      <selection activeCell="B49" sqref="B49"/>
      <pageMargins left="0.7" right="0.7" top="0.75" bottom="0.75" header="0.3" footer="0.3"/>
      <pageSetup paperSize="9" orientation="portrait" r:id="rId19"/>
    </customSheetView>
    <customSheetView guid="{7CCD1884-1631-4809-8751-AE0939C32419}">
      <selection activeCell="H45" sqref="H45"/>
      <pageMargins left="0.7" right="0.7" top="0.75" bottom="0.75" header="0.3" footer="0.3"/>
      <pageSetup paperSize="9" orientation="portrait" r:id="rId20"/>
    </customSheetView>
    <customSheetView guid="{3AD1D9CC-D162-4119-AFCC-0AF9105FB248}" topLeftCell="A54">
      <selection activeCell="D62" sqref="D62:H62"/>
      <pageMargins left="0.7" right="0.7" top="0.75" bottom="0.75" header="0.3" footer="0.3"/>
      <pageSetup paperSize="9" orientation="portrait" r:id="rId21"/>
    </customSheetView>
    <customSheetView guid="{931AA63B-6827-4BF4-8E25-ED232A88A09C}" topLeftCell="A7">
      <selection activeCell="L15" sqref="L15"/>
      <pageMargins left="0.7" right="0.7" top="0.75" bottom="0.75" header="0.3" footer="0.3"/>
      <pageSetup paperSize="9" orientation="portrait" r:id="rId22"/>
    </customSheetView>
    <customSheetView guid="{CA1DE4BE-C006-4405-B064-304EE6CCACF1}" topLeftCell="A39">
      <selection activeCell="A47" sqref="A47"/>
      <pageMargins left="0.7" right="0.7" top="0.75" bottom="0.75" header="0.3" footer="0.3"/>
      <pageSetup paperSize="9" orientation="portrait" r:id="rId23"/>
    </customSheetView>
    <customSheetView guid="{D3393B8E-C3CB-4E3A-976E-E4CD065299F0}" topLeftCell="B13">
      <selection activeCell="K14" sqref="K14:Q39"/>
      <pageMargins left="0.7" right="0.7" top="0.75" bottom="0.75" header="0.3" footer="0.3"/>
      <pageSetup paperSize="9" orientation="portrait" r:id="rId24"/>
    </customSheetView>
    <customSheetView guid="{21329C76-F86B-400D-B8F5-F75B383E5B14}" topLeftCell="A39">
      <selection activeCell="A47" sqref="A47"/>
      <pageMargins left="0.7" right="0.7" top="0.75" bottom="0.75" header="0.3" footer="0.3"/>
      <pageSetup paperSize="9" orientation="portrait" r:id="rId25"/>
    </customSheetView>
    <customSheetView guid="{CFC92B1C-D4F2-414F-8F12-92F529035B08}" topLeftCell="A12">
      <selection activeCell="E10" sqref="E9:E10"/>
      <pageMargins left="0.7" right="0.7" top="0.75" bottom="0.75" header="0.3" footer="0.3"/>
      <pageSetup paperSize="9" orientation="portrait" r:id="rId26"/>
    </customSheetView>
    <customSheetView guid="{697182B0-1BEF-4A85-93A0-596802852AF2}" topLeftCell="A19">
      <selection activeCell="I35" sqref="I35"/>
      <pageMargins left="0.7" right="0.7" top="0.75" bottom="0.75" header="0.3" footer="0.3"/>
      <pageSetup paperSize="9" orientation="portrait" r:id="rId27"/>
    </customSheetView>
    <customSheetView guid="{D37F8A47-E42F-4741-BE8D-5D961F7BB394}" topLeftCell="A63">
      <selection activeCell="B88" sqref="B88"/>
      <pageMargins left="0.7" right="0.7" top="0.75" bottom="0.75" header="0.3" footer="0.3"/>
      <pageSetup paperSize="9" orientation="portrait" r:id="rId28"/>
    </customSheetView>
    <customSheetView guid="{C83D4249-7B44-432A-B7FB-A6ACA6880240}" topLeftCell="A63">
      <selection activeCell="B88" sqref="B88"/>
      <pageMargins left="0.7" right="0.7" top="0.75" bottom="0.75" header="0.3" footer="0.3"/>
      <pageSetup paperSize="9" orientation="portrait" r:id="rId29"/>
    </customSheetView>
    <customSheetView guid="{51337751-BEAF-43F3-8CC9-400B99E751E8}" topLeftCell="A13">
      <selection activeCell="B17" sqref="B17"/>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3">
    <mergeCell ref="C11:C12"/>
    <mergeCell ref="D11:D12"/>
    <mergeCell ref="E11:I11"/>
  </mergeCells>
  <pageMargins left="0.7" right="0.7" top="0.75" bottom="0.75" header="0.3" footer="0.3"/>
  <pageSetup paperSize="9" orientation="portrait" r:id="rId3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Bh3NyUaK8QPQu/QyBjHmNNhi96dvd/Ax8bwUpNQrwa4=</DigestValue>
    </Reference>
    <Reference Type="http://www.w3.org/2000/09/xmldsig#Object" URI="#idOfficeObject">
      <DigestMethod Algorithm="http://www.w3.org/2001/04/xmlenc#sha256"/>
      <DigestValue>ngMiwuElQJ1j6FPDEjtWfbS0Jmrqbk/EqQfFXjZrv7g=</DigestValue>
    </Reference>
    <Reference Type="http://uri.etsi.org/01903#SignedProperties" URI="#idSignedProperties">
      <Transforms>
        <Transform Algorithm="http://www.w3.org/TR/2001/REC-xml-c14n-20010315"/>
      </Transforms>
      <DigestMethod Algorithm="http://www.w3.org/2001/04/xmlenc#sha256"/>
      <DigestValue>QJW+SNY/LZLvRboYZ7Q3iGUpPOx3Mr6x5RdrHfSEDH4=</DigestValue>
    </Reference>
    <Reference Type="http://www.w3.org/2000/09/xmldsig#Object" URI="#idValidSigLnImg">
      <DigestMethod Algorithm="http://www.w3.org/2001/04/xmlenc#sha256"/>
      <DigestValue>0sNs2Ms0YkaX4pDMmOCKj9PDMkV0aTqRr50rOZK2ifc=</DigestValue>
    </Reference>
    <Reference Type="http://www.w3.org/2000/09/xmldsig#Object" URI="#idInvalidSigLnImg">
      <DigestMethod Algorithm="http://www.w3.org/2001/04/xmlenc#sha256"/>
      <DigestValue>cXlWbDH5mQ/i9lnPZwtBtz9LMVVkMyFBjX6HJnm95TI=</DigestValue>
    </Reference>
  </SignedInfo>
  <SignatureValue>X+9Hsb9nq6jdCMPUtwCRQpox9cbSsa/EVCw0GmyYFf5uiiFrhHYDNxLXpFssQiNbOASFRxes9mPP
xKxVtz0FiXM12bm+OyvwErd8THYCIi9L83e4Q1s9EpmGS7mbV6ZRvodfPqZ5ZqAkDe9ICpqWR/n0
hImdOEphI3PhRVD1dPE9gdvSut7NV5nNM8MQODCXtleKzVAcooN7maM7Gb11lGVBPcWu9qkcqkq3
7TIDaSAh1jGVyxRhRFMhxP6s8aXHzoiL8X4dDioEkJZqHhqbTkQ4GnIm3FWElUY2ZrJ1DlkX9OyH
iSi5s4uM6SKWgWnizJ8vaixblIpMfaUTazgTvQ==</SignatureValue>
  <KeyInfo>
    <X509Data>
      <X509Certificate>MIIHuzCCBaOgAwIBAgITJAABwifmBdPdPHcVkgABAAHCJzANBgkqhkiG9w0BAQsFADBFMQswCQYDVQQGEwJCRzEVMBMGA1UEChMMRFNLIEJhbmsgUExDMR8wHQYDVQQDExZEU0sgQmFuayBJbnRlcm5hbCBDQSAzMB4XDTI1MDgwODA2MzgwM1oXDTI2MDgwODA2MzgwM1owSjEcMBoGA1UEAxMTVHN2ZXRvc2xhdiBOLiBEaW1vdjEqMCgGCSqGSIb3DQEJARYbVHN2ZXRvc2xhdi5EaW1vdkBkc2tiYW5rLmJnMIIBIjANBgkqhkiG9w0BAQEFAAOCAQ8AMIIBCgKCAQEAvNjbfNBrjy5jdR2YdvvRJrCjnvJt1EhgUa7jpgRyX9dWfMeUbXm8LYMr/tUw66gx1n51Dlvhl1xQx2J+bdLf/izb1ld3r/dygXc1/m/lJED7GHBVUgSIdkKMz6BL6nU26RCnNYVdVRwcSOI9RG9mEa9KJ2SptZeMX2oK/dVTk7qqjQ88OdfD011olVWssoGMW2E9145J6ehXL3trYHbgaZelr2a16lCJKecaRaW/Sse/1m8Jf2dMUqWEuTY3ttTVjztusqM+w6EJBqKDf31yxIGIOxLe+Iny9byKKKV+rS21GXViTOaSHFjnKLSJghyNpxhv3x/hC7K164FrxgbkOQIDAQABo4IDnTCCA5kwPQYJKwYBBAGCNxUHBDAwLgYmKwYBBAGCNxUIh+LXaoX63T2C7Z8hg6eJN4a72XkWgYetWoPapVgCAWQCARkwKQYDVR0lBCIwIAYIKwYBBQUHAwIGCisGAQQBgjcKAwwGCCsGAQUFBwMEMAsGA1UdDwQEAwIHgDA1BgkrBgEEAYI3FQoEKDAmMAoGCCsGAQUFBwMCMAwGCisGAQQBgjcKAwwwCgYIKwYBBQUHAwQwHQYDVR0OBBYEFCFc2VZiq7/uRuDRZNw5LeEqgL7FMB8GA1UdIwQYMBaAFEr/eq/jb5QmiBKlzAJH+9S5kX69MIHZBgNVHR8EgdEwgc4wgcuggciggcWGP2h0dHA6Ly9jcmwuZHNrYmFuay5iZy9wa2kvRFNLJTIwQmFuayUyMEludGVybmFsJTIwQ0ElMjAzKDEpLmNybIZAaHR0cDovL2NybDEuZHNrYmFuay5iZy9wa2kvRFNLJTIwQmFuayUyMEludGVybmFsJTIwQ0ElMjAzKDEpLmNybIZAaHR0cDovL2NybDIuZHNrYmFuay5iZy9wa2kvRFNLJTIwQmFuayUyMEludGVybmFsJTIwQ0ElMjAzKDEpLmNybDCCASQGCCsGAQUFBwEBBIIBFjCCARIwSwYIKwYBBQUHMAKGP2h0dHA6Ly9haWEuZHNrYmFuay5iZy9wa2kvRFNLJTIwQmFuayUyMEludGVybmFsJTIwQ0ElMjAzKDEpLmNydDBMBggrBgEFBQcwAoZAaHR0cDovL2FpYTEuZHNrYmFuay5iZy9wa2kvRFNLJTIwQmFuayUyMEludGVybmFsJTIwQ0ElMjAzKDEpLmNydDBMBggrBgEFBQcwAoZAaHR0cDovL2FpYTIuZHNrYmFuay5iZy9wa2kvRFNLJTIwQmFuayUyMEludGVybmFsJTIwQ0ElMjAzKDEpLmNydDAnBggrBgEFBQcwAYYbaHR0cDovL29jc3AuZHNrYmFuay5iZy9vY3NwMFMGA1UdEQRMMEqgKwYKKwYBBAGCNxQCA6AdDBtUc3ZldG9zbGF2LkRpbW92QGRza2JhbmsuYmeBG1RzdmV0b3NsYXYuRGltb3ZAZHNrYmFuay5iZzBQBgkrBgEEAYI3GQIEQzBBoD8GCisGAQQBgjcZAgGgMQQvUy0xLTUtMjEtMTk4ODkxNDg4LTQwNzQ2NjQ2OTQtMTk5NTY3Mjk4MC0zNTg3OTcwDQYJKoZIhvcNAQELBQADggIBADn3nsKoos8YRcb71/AvhhREDXVOpPS4VAi8OSGg5J8lEJHhpnEbxALMKFdeKhHqWygdAkht1D4O8X+nJJewtJ+/oezomOIORh9J47e12L7FJUx8IPJjNPHPjCHVRYjtrRHyYHlesL3CNpiJgrQ5N+bLTgQEfffXWJWO9rP7fEPjfwoUYz2+DenvHtFspUeChbdMp+VGE9DiyNNQA3WDiuv0zBAjf94H+wvaeHv1WsM2S0dgGdLBKwZ7hoJLesA1SznD6W59ZCGE8/cK8FqhD9hQ9w2ZEcyrTJMWJ7WXGKrAwdHiVXzog96bqNR0/8WOraa8gOjLtKbgYaAWpvVYop5bCcp8DugBlQbaVsUvsZ6O9v2UqA4aSANy6BTxpfS0g2/J0gtNjmUpsCAW7r8f/OlxOuR139tMs0TmYta1nc485xQKeXEsDyxrGyJzuS1rFdTaPIZz95OYC3c/tPp6No0iwGjnWN5RKuuaSOdMPqm/lSQsBDV8NCY8BcgBjApneDaC1rwkatg7d9qHzvXabFyDpX5lzr/4vMoW+aRWp3lbSuZkH38caqE1BaNvpD8dOaXMI578qECZS0LcqqgSK4Zw/eGEkspdWhTDq/mvKFEu5GUCnZKR3+iw6Jwclz6P39bPHlByzzX5d7tHnmjjcd4yQtNjRoBxYvtwcs6dfAB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Oo7Y6onM1FFTSVGglhYF1cz1ddIYfTNBKP1VZmoioBg=</DigestValue>
      </Reference>
      <Reference URI="/xl/calcChain.xml?ContentType=application/vnd.openxmlformats-officedocument.spreadsheetml.calcChain+xml">
        <DigestMethod Algorithm="http://www.w3.org/2001/04/xmlenc#sha256"/>
        <DigestValue>g0Vl4yaAg05IrSqaKFIT3247Sfx3pcTaNBAnPAIhQuQ=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WAlMYED6WVZK6nWrbCgMsDaeWYj+S0A3epM3zU+NX90=</DigestValue>
      </Reference>
      <Reference URI="/xl/media/image1.emf?ContentType=image/x-emf">
        <DigestMethod Algorithm="http://www.w3.org/2001/04/xmlenc#sha256"/>
        <DigestValue>P8JCUogULTG1VdyPo8LnQk9SlcH3N90se4irsFO1SF8=</DigestValue>
      </Reference>
      <Reference URI="/xl/media/image2.emf?ContentType=image/x-emf">
        <DigestMethod Algorithm="http://www.w3.org/2001/04/xmlenc#sha256"/>
        <DigestValue>ZMReaN3QUSPe7ljOayk5CSPoFm20BxEhdIHgqZ73iNg=</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1easXUpors9wW02Nqy5x8cLEF/3ZKBH0i2lLjO2Zsk8=</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4sf+1AWluvbpxJKPd2Oye0vW/vjaIC4T1BxgDzXmoXg=</DigestValue>
      </Reference>
      <Reference URI="/xl/printerSettings/printerSettings1001.bin?ContentType=application/vnd.openxmlformats-officedocument.spreadsheetml.printerSettings">
        <DigestMethod Algorithm="http://www.w3.org/2001/04/xmlenc#sha256"/>
        <DigestValue>AOaDuHtsifCB+3mFVZaFSjZ2jbySMm3+Pey0DhdCrvo=</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1easXUpors9wW02Nqy5x8cLEF/3ZKBH0i2lLjO2Zsk8=</DigestValue>
      </Reference>
      <Reference URI="/xl/printerSettings/printerSettings1004.bin?ContentType=application/vnd.openxmlformats-officedocument.spreadsheetml.printerSettings">
        <DigestMethod Algorithm="http://www.w3.org/2001/04/xmlenc#sha256"/>
        <DigestValue>6HGumsjBk9X1CzCPpkG1pJTBdVyGv7gAJ+RWNO+yDTc=</DigestValue>
      </Reference>
      <Reference URI="/xl/printerSettings/printerSettings1005.bin?ContentType=application/vnd.openxmlformats-officedocument.spreadsheetml.printerSettings">
        <DigestMethod Algorithm="http://www.w3.org/2001/04/xmlenc#sha256"/>
        <DigestValue>4sf+1AWluvbpxJKPd2Oye0vW/vjaIC4T1BxgDzXmoXg=</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6HGumsjBk9X1CzCPpkG1pJTBdVyGv7gAJ+RWNO+yDTc=</DigestValue>
      </Reference>
      <Reference URI="/xl/printerSettings/printerSettings1008.bin?ContentType=application/vnd.openxmlformats-officedocument.spreadsheetml.printerSettings">
        <DigestMethod Algorithm="http://www.w3.org/2001/04/xmlenc#sha256"/>
        <DigestValue>+n5QTe6/grUf3JPx5J0xBRGlKRI8XimZKbgxCQVlTOM=</DigestValue>
      </Reference>
      <Reference URI="/xl/printerSettings/printerSettings1009.bin?ContentType=application/vnd.openxmlformats-officedocument.spreadsheetml.printerSettings">
        <DigestMethod Algorithm="http://www.w3.org/2001/04/xmlenc#sha256"/>
        <DigestValue>k5z4QFvXyp5vMq4FDANuvQxvNZ735cuotFRYxi91M4M=</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10.bin?ContentType=application/vnd.openxmlformats-officedocument.spreadsheetml.printerSettings">
        <DigestMethod Algorithm="http://www.w3.org/2001/04/xmlenc#sha256"/>
        <DigestValue>6HGumsjBk9X1CzCPpkG1pJTBdVyGv7gAJ+RWNO+yDTc=</DigestValue>
      </Reference>
      <Reference URI="/xl/printerSettings/printerSettings1011.bin?ContentType=application/vnd.openxmlformats-officedocument.spreadsheetml.printerSettings">
        <DigestMethod Algorithm="http://www.w3.org/2001/04/xmlenc#sha256"/>
        <DigestValue>6HGumsjBk9X1CzCPpkG1pJTBdVyGv7gAJ+RWNO+yDTc=</DigestValue>
      </Reference>
      <Reference URI="/xl/printerSettings/printerSettings1012.bin?ContentType=application/vnd.openxmlformats-officedocument.spreadsheetml.printerSettings">
        <DigestMethod Algorithm="http://www.w3.org/2001/04/xmlenc#sha256"/>
        <DigestValue>6HGumsjBk9X1CzCPpkG1pJTBdVyGv7gAJ+RWNO+yDTc=</DigestValue>
      </Reference>
      <Reference URI="/xl/printerSettings/printerSettings1013.bin?ContentType=application/vnd.openxmlformats-officedocument.spreadsheetml.printerSettings">
        <DigestMethod Algorithm="http://www.w3.org/2001/04/xmlenc#sha256"/>
        <DigestValue>6HGumsjBk9X1CzCPpkG1pJTBdVyGv7gAJ+RWNO+yDTc=</DigestValue>
      </Reference>
      <Reference URI="/xl/printerSettings/printerSettings1014.bin?ContentType=application/vnd.openxmlformats-officedocument.spreadsheetml.printerSettings">
        <DigestMethod Algorithm="http://www.w3.org/2001/04/xmlenc#sha256"/>
        <DigestValue>6HGumsjBk9X1CzCPpkG1pJTBdVyGv7gAJ+RWNO+yDTc=</DigestValue>
      </Reference>
      <Reference URI="/xl/printerSettings/printerSettings1015.bin?ContentType=application/vnd.openxmlformats-officedocument.spreadsheetml.printerSettings">
        <DigestMethod Algorithm="http://www.w3.org/2001/04/xmlenc#sha256"/>
        <DigestValue>6HGumsjBk9X1CzCPpkG1pJTBdVyGv7gAJ+RWNO+yDTc=</DigestValue>
      </Reference>
      <Reference URI="/xl/printerSettings/printerSettings1016.bin?ContentType=application/vnd.openxmlformats-officedocument.spreadsheetml.printerSettings">
        <DigestMethod Algorithm="http://www.w3.org/2001/04/xmlenc#sha256"/>
        <DigestValue>6HGumsjBk9X1CzCPpkG1pJTBdVyGv7gAJ+RWNO+yDTc=</DigestValue>
      </Reference>
      <Reference URI="/xl/printerSettings/printerSettings1017.bin?ContentType=application/vnd.openxmlformats-officedocument.spreadsheetml.printerSettings">
        <DigestMethod Algorithm="http://www.w3.org/2001/04/xmlenc#sha256"/>
        <DigestValue>4sf+1AWluvbpxJKPd2Oye0vW/vjaIC4T1BxgDzXmoXg=</DigestValue>
      </Reference>
      <Reference URI="/xl/printerSettings/printerSettings1018.bin?ContentType=application/vnd.openxmlformats-officedocument.spreadsheetml.printerSettings">
        <DigestMethod Algorithm="http://www.w3.org/2001/04/xmlenc#sha256"/>
        <DigestValue>6HGumsjBk9X1CzCPpkG1pJTBdVyGv7gAJ+RWNO+yDTc=</DigestValue>
      </Reference>
      <Reference URI="/xl/printerSettings/printerSettings1019.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20.bin?ContentType=application/vnd.openxmlformats-officedocument.spreadsheetml.printerSettings">
        <DigestMethod Algorithm="http://www.w3.org/2001/04/xmlenc#sha256"/>
        <DigestValue>6HGumsjBk9X1CzCPpkG1pJTBdVyGv7gAJ+RWNO+yDTc=</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1easXUpors9wW02Nqy5x8cLEF/3ZKBH0i2lLjO2Zsk8=</DigestValue>
      </Reference>
      <Reference URI="/xl/printerSettings/printerSettings1025.bin?ContentType=application/vnd.openxmlformats-officedocument.spreadsheetml.printerSettings">
        <DigestMethod Algorithm="http://www.w3.org/2001/04/xmlenc#sha256"/>
        <DigestValue>4sf+1AWluvbpxJKPd2Oye0vW/vjaIC4T1BxgDzXmoXg=</DigestValue>
      </Reference>
      <Reference URI="/xl/printerSettings/printerSettings1026.bin?ContentType=application/vnd.openxmlformats-officedocument.spreadsheetml.printerSettings">
        <DigestMethod Algorithm="http://www.w3.org/2001/04/xmlenc#sha256"/>
        <DigestValue>AOaDuHtsifCB+3mFVZaFSjZ2jbySMm3+Pey0DhdCrvo=</DigestValue>
      </Reference>
      <Reference URI="/xl/printerSettings/printerSettings1027.bin?ContentType=application/vnd.openxmlformats-officedocument.spreadsheetml.printerSettings">
        <DigestMethod Algorithm="http://www.w3.org/2001/04/xmlenc#sha256"/>
        <DigestValue>AOaDuHtsifCB+3mFVZaFSjZ2jbySMm3+Pey0DhdCrvo=</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8vyniW+BNu/f/tlr+5JqUw5FSxy2mI2GXPrPL4oQntI=</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8vyniW+BNu/f/tlr+5JqUw5FSxy2mI2GXPrPL4oQntI=</DigestValue>
      </Reference>
      <Reference URI="/xl/printerSettings/printerSettings1031.bin?ContentType=application/vnd.openxmlformats-officedocument.spreadsheetml.printerSettings">
        <DigestMethod Algorithm="http://www.w3.org/2001/04/xmlenc#sha256"/>
        <DigestValue>4sf+1AWluvbpxJKPd2Oye0vW/vjaIC4T1BxgDzXmoXg=</DigestValue>
      </Reference>
      <Reference URI="/xl/printerSettings/printerSettings1032.bin?ContentType=application/vnd.openxmlformats-officedocument.spreadsheetml.printerSettings">
        <DigestMethod Algorithm="http://www.w3.org/2001/04/xmlenc#sha256"/>
        <DigestValue>AOaDuHtsifCB+3mFVZaFSjZ2jbySMm3+Pey0DhdCrvo=</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1easXUpors9wW02Nqy5x8cLEF/3ZKBH0i2lLjO2Zsk8=</DigestValue>
      </Reference>
      <Reference URI="/xl/printerSettings/printerSettings1035.bin?ContentType=application/vnd.openxmlformats-officedocument.spreadsheetml.printerSettings">
        <DigestMethod Algorithm="http://www.w3.org/2001/04/xmlenc#sha256"/>
        <DigestValue>1easXUpors9wW02Nqy5x8cLEF/3ZKBH0i2lLjO2Zsk8=</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1easXUpors9wW02Nqy5x8cLEF/3ZKBH0i2lLjO2Zsk8=</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1easXUpors9wW02Nqy5x8cLEF/3ZKBH0i2lLjO2Zsk8=</DigestValue>
      </Reference>
      <Reference URI="/xl/printerSettings/printerSettings1046.bin?ContentType=application/vnd.openxmlformats-officedocument.spreadsheetml.printerSettings">
        <DigestMethod Algorithm="http://www.w3.org/2001/04/xmlenc#sha256"/>
        <DigestValue>4sf+1AWluvbpxJKPd2Oye0vW/vjaIC4T1BxgDzXmoXg=</DigestValue>
      </Reference>
      <Reference URI="/xl/printerSettings/printerSettings1047.bin?ContentType=application/vnd.openxmlformats-officedocument.spreadsheetml.printerSettings">
        <DigestMethod Algorithm="http://www.w3.org/2001/04/xmlenc#sha256"/>
        <DigestValue>AOaDuHtsifCB+3mFVZaFSjZ2jbySMm3+Pey0DhdCrvo=</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1easXUpors9wW02Nqy5x8cLEF/3ZKBH0i2lLjO2Zsk8=</DigestValue>
      </Reference>
      <Reference URI="/xl/printerSettings/printerSettings1050.bin?ContentType=application/vnd.openxmlformats-officedocument.spreadsheetml.printerSettings">
        <DigestMethod Algorithm="http://www.w3.org/2001/04/xmlenc#sha256"/>
        <DigestValue>8vyniW+BNu/f/tlr+5JqUw5FSxy2mI2GXPrPL4oQntI=</DigestValue>
      </Reference>
      <Reference URI="/xl/printerSettings/printerSettings1051.bin?ContentType=application/vnd.openxmlformats-officedocument.spreadsheetml.printerSettings">
        <DigestMethod Algorithm="http://www.w3.org/2001/04/xmlenc#sha256"/>
        <DigestValue>ty1w9zSzDM139FJlRwgX+r0OSDmX8VCQBLQUnSeF1+M=</DigestValue>
      </Reference>
      <Reference URI="/xl/printerSettings/printerSettings1052.bin?ContentType=application/vnd.openxmlformats-officedocument.spreadsheetml.printerSettings">
        <DigestMethod Algorithm="http://www.w3.org/2001/04/xmlenc#sha256"/>
        <DigestValue>AOaDuHtsifCB+3mFVZaFSjZ2jbySMm3+Pey0DhdCrvo=</DigestValue>
      </Reference>
      <Reference URI="/xl/printerSettings/printerSettings1053.bin?ContentType=application/vnd.openxmlformats-officedocument.spreadsheetml.printerSettings">
        <DigestMethod Algorithm="http://www.w3.org/2001/04/xmlenc#sha256"/>
        <DigestValue>ty1w9zSzDM139FJlRwgX+r0OSDmX8VCQBLQUnSeF1+M=</DigestValue>
      </Reference>
      <Reference URI="/xl/printerSettings/printerSettings1054.bin?ContentType=application/vnd.openxmlformats-officedocument.spreadsheetml.printerSettings">
        <DigestMethod Algorithm="http://www.w3.org/2001/04/xmlenc#sha256"/>
        <DigestValue>1easXUpors9wW02Nqy5x8cLEF/3ZKBH0i2lLjO2Zsk8=</DigestValue>
      </Reference>
      <Reference URI="/xl/printerSettings/printerSettings1055.bin?ContentType=application/vnd.openxmlformats-officedocument.spreadsheetml.printerSettings">
        <DigestMethod Algorithm="http://www.w3.org/2001/04/xmlenc#sha256"/>
        <DigestValue>6HGumsjBk9X1CzCPpkG1pJTBdVyGv7gAJ+RWNO+yDTc=</DigestValue>
      </Reference>
      <Reference URI="/xl/printerSettings/printerSettings1056.bin?ContentType=application/vnd.openxmlformats-officedocument.spreadsheetml.printerSettings">
        <DigestMethod Algorithm="http://www.w3.org/2001/04/xmlenc#sha256"/>
        <DigestValue>U9DlW0eyKu3wztfpqyjEWJjFPhxRFyvzTDBP1lKfKz0=</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6HGumsjBk9X1CzCPpkG1pJTBdVyGv7gAJ+RWNO+yDTc=</DigestValue>
      </Reference>
      <Reference URI="/xl/printerSettings/printerSettings1059.bin?ContentType=application/vnd.openxmlformats-officedocument.spreadsheetml.printerSettings">
        <DigestMethod Algorithm="http://www.w3.org/2001/04/xmlenc#sha256"/>
        <DigestValue>+n5QTe6/grUf3JPx5J0xBRGlKRI8XimZKbgxCQVlTOM=</DigestValue>
      </Reference>
      <Reference URI="/xl/printerSettings/printerSettings106.bin?ContentType=application/vnd.openxmlformats-officedocument.spreadsheetml.printerSettings">
        <DigestMethod Algorithm="http://www.w3.org/2001/04/xmlenc#sha256"/>
        <DigestValue>4sf+1AWluvbpxJKPd2Oye0vW/vjaIC4T1BxgDzXmoXg=</DigestValue>
      </Reference>
      <Reference URI="/xl/printerSettings/printerSettings1060.bin?ContentType=application/vnd.openxmlformats-officedocument.spreadsheetml.printerSettings">
        <DigestMethod Algorithm="http://www.w3.org/2001/04/xmlenc#sha256"/>
        <DigestValue>k5z4QFvXyp5vMq4FDANuvQxvNZ735cuotFRYxi91M4M=</DigestValue>
      </Reference>
      <Reference URI="/xl/printerSettings/printerSettings1061.bin?ContentType=application/vnd.openxmlformats-officedocument.spreadsheetml.printerSettings">
        <DigestMethod Algorithm="http://www.w3.org/2001/04/xmlenc#sha256"/>
        <DigestValue>6HGumsjBk9X1CzCPpkG1pJTBdVyGv7gAJ+RWNO+yDTc=</DigestValue>
      </Reference>
      <Reference URI="/xl/printerSettings/printerSettings1062.bin?ContentType=application/vnd.openxmlformats-officedocument.spreadsheetml.printerSettings">
        <DigestMethod Algorithm="http://www.w3.org/2001/04/xmlenc#sha256"/>
        <DigestValue>6HGumsjBk9X1CzCPpkG1pJTBdVyGv7gAJ+RWNO+yDTc=</DigestValue>
      </Reference>
      <Reference URI="/xl/printerSettings/printerSettings1063.bin?ContentType=application/vnd.openxmlformats-officedocument.spreadsheetml.printerSettings">
        <DigestMethod Algorithm="http://www.w3.org/2001/04/xmlenc#sha256"/>
        <DigestValue>6HGumsjBk9X1CzCPpkG1pJTBdVyGv7gAJ+RWNO+yDTc=</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6HGumsjBk9X1CzCPpkG1pJTBdVyGv7gAJ+RWNO+yDTc=</DigestValue>
      </Reference>
      <Reference URI="/xl/printerSettings/printerSettings1066.bin?ContentType=application/vnd.openxmlformats-officedocument.spreadsheetml.printerSettings">
        <DigestMethod Algorithm="http://www.w3.org/2001/04/xmlenc#sha256"/>
        <DigestValue>6HGumsjBk9X1CzCPpkG1pJTBdVyGv7gAJ+RWNO+yDTc=</DigestValue>
      </Reference>
      <Reference URI="/xl/printerSettings/printerSettings1067.bin?ContentType=application/vnd.openxmlformats-officedocument.spreadsheetml.printerSettings">
        <DigestMethod Algorithm="http://www.w3.org/2001/04/xmlenc#sha256"/>
        <DigestValue>6HGumsjBk9X1CzCPpkG1pJTBdVyGv7gAJ+RWNO+yDTc=</DigestValue>
      </Reference>
      <Reference URI="/xl/printerSettings/printerSettings1068.bin?ContentType=application/vnd.openxmlformats-officedocument.spreadsheetml.printerSettings">
        <DigestMethod Algorithm="http://www.w3.org/2001/04/xmlenc#sha256"/>
        <DigestValue>4sf+1AWluvbpxJKPd2Oye0vW/vjaIC4T1BxgDzXmoXg=</DigestValue>
      </Reference>
      <Reference URI="/xl/printerSettings/printerSettings1069.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AOaDuHtsifCB+3mFVZaFSjZ2jbySMm3+Pey0DhdCrvo=</DigestValue>
      </Reference>
      <Reference URI="/xl/printerSettings/printerSettings1070.bin?ContentType=application/vnd.openxmlformats-officedocument.spreadsheetml.printerSettings">
        <DigestMethod Algorithm="http://www.w3.org/2001/04/xmlenc#sha256"/>
        <DigestValue>6HGumsjBk9X1CzCPpkG1pJTBdVyGv7gAJ+RWNO+yDTc=</DigestValue>
      </Reference>
      <Reference URI="/xl/printerSettings/printerSettings1071.bin?ContentType=application/vnd.openxmlformats-officedocument.spreadsheetml.printerSettings">
        <DigestMethod Algorithm="http://www.w3.org/2001/04/xmlenc#sha256"/>
        <DigestValue>6HGumsjBk9X1CzCPpkG1pJTBdVyGv7gAJ+RWNO+yDTc=</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U9DlW0eyKu3wztfpqyjEWJjFPhxRFyvzTDBP1lKfKz0=</DigestValue>
      </Reference>
      <Reference URI="/xl/printerSettings/printerSettings1075.bin?ContentType=application/vnd.openxmlformats-officedocument.spreadsheetml.printerSettings">
        <DigestMethod Algorithm="http://www.w3.org/2001/04/xmlenc#sha256"/>
        <DigestValue>1easXUpors9wW02Nqy5x8cLEF/3ZKBH0i2lLjO2Zsk8=</DigestValue>
      </Reference>
      <Reference URI="/xl/printerSettings/printerSettings1076.bin?ContentType=application/vnd.openxmlformats-officedocument.spreadsheetml.printerSettings">
        <DigestMethod Algorithm="http://www.w3.org/2001/04/xmlenc#sha256"/>
        <DigestValue>ty1w9zSzDM139FJlRwgX+r0OSDmX8VCQBLQUnSeF1+M=</DigestValue>
      </Reference>
      <Reference URI="/xl/printerSettings/printerSettings1077.bin?ContentType=application/vnd.openxmlformats-officedocument.spreadsheetml.printerSettings">
        <DigestMethod Algorithm="http://www.w3.org/2001/04/xmlenc#sha256"/>
        <DigestValue>AOaDuHtsifCB+3mFVZaFSjZ2jbySMm3+Pey0DhdCrvo=</DigestValue>
      </Reference>
      <Reference URI="/xl/printerSettings/printerSettings1078.bin?ContentType=application/vnd.openxmlformats-officedocument.spreadsheetml.printerSettings">
        <DigestMethod Algorithm="http://www.w3.org/2001/04/xmlenc#sha256"/>
        <DigestValue>AOaDuHtsifCB+3mFVZaFSjZ2jbySMm3+Pey0DhdCrvo=</DigestValue>
      </Reference>
      <Reference URI="/xl/printerSettings/printerSettings1079.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AOaDuHtsifCB+3mFVZaFSjZ2jbySMm3+Pey0DhdCrvo=</DigestValue>
      </Reference>
      <Reference URI="/xl/printerSettings/printerSettings1080.bin?ContentType=application/vnd.openxmlformats-officedocument.spreadsheetml.printerSettings">
        <DigestMethod Algorithm="http://www.w3.org/2001/04/xmlenc#sha256"/>
        <DigestValue>8vyniW+BNu/f/tlr+5JqUw5FSxy2mI2GXPrPL4oQntI=</DigestValue>
      </Reference>
      <Reference URI="/xl/printerSettings/printerSettings1081.bin?ContentType=application/vnd.openxmlformats-officedocument.spreadsheetml.printerSettings">
        <DigestMethod Algorithm="http://www.w3.org/2001/04/xmlenc#sha256"/>
        <DigestValue>8vyniW+BNu/f/tlr+5JqUw5FSxy2mI2GXPrPL4oQntI=</DigestValue>
      </Reference>
      <Reference URI="/xl/printerSettings/printerSettings1082.bin?ContentType=application/vnd.openxmlformats-officedocument.spreadsheetml.printerSettings">
        <DigestMethod Algorithm="http://www.w3.org/2001/04/xmlenc#sha256"/>
        <DigestValue>4sf+1AWluvbpxJKPd2Oye0vW/vjaIC4T1BxgDzXmoXg=</DigestValue>
      </Reference>
      <Reference URI="/xl/printerSettings/printerSettings1083.bin?ContentType=application/vnd.openxmlformats-officedocument.spreadsheetml.printerSettings">
        <DigestMethod Algorithm="http://www.w3.org/2001/04/xmlenc#sha256"/>
        <DigestValue>4sf+1AWluvbpxJKPd2Oye0vW/vjaIC4T1BxgDzXmoXg=</DigestValue>
      </Reference>
      <Reference URI="/xl/printerSettings/printerSettings1084.bin?ContentType=application/vnd.openxmlformats-officedocument.spreadsheetml.printerSettings">
        <DigestMethod Algorithm="http://www.w3.org/2001/04/xmlenc#sha256"/>
        <DigestValue>AOaDuHtsifCB+3mFVZaFSjZ2jbySMm3+Pey0DhdCrvo=</DigestValue>
      </Reference>
      <Reference URI="/xl/printerSettings/printerSettings1085.bin?ContentType=application/vnd.openxmlformats-officedocument.spreadsheetml.printerSettings">
        <DigestMethod Algorithm="http://www.w3.org/2001/04/xmlenc#sha256"/>
        <DigestValue>4sf+1AWluvbpxJKPd2Oye0vW/vjaIC4T1BxgDzXmoXg=</DigestValue>
      </Reference>
      <Reference URI="/xl/printerSettings/printerSettings1086.bin?ContentType=application/vnd.openxmlformats-officedocument.spreadsheetml.printerSettings">
        <DigestMethod Algorithm="http://www.w3.org/2001/04/xmlenc#sha256"/>
        <DigestValue>1easXUpors9wW02Nqy5x8cLEF/3ZKBH0i2lLjO2Zsk8=</DigestValue>
      </Reference>
      <Reference URI="/xl/printerSettings/printerSettings1087.bin?ContentType=application/vnd.openxmlformats-officedocument.spreadsheetml.printerSettings">
        <DigestMethod Algorithm="http://www.w3.org/2001/04/xmlenc#sha256"/>
        <DigestValue>4sf+1AWluvbpxJKPd2Oye0vW/vjaIC4T1BxgDzXmoXg=</DigestValue>
      </Reference>
      <Reference URI="/xl/printerSettings/printerSettings1088.bin?ContentType=application/vnd.openxmlformats-officedocument.spreadsheetml.printerSettings">
        <DigestMethod Algorithm="http://www.w3.org/2001/04/xmlenc#sha256"/>
        <DigestValue>4sf+1AWluvbpxJKPd2Oye0vW/vjaIC4T1BxgDzXmoXg=</DigestValue>
      </Reference>
      <Reference URI="/xl/printerSettings/printerSettings1089.bin?ContentType=application/vnd.openxmlformats-officedocument.spreadsheetml.printerSettings">
        <DigestMethod Algorithm="http://www.w3.org/2001/04/xmlenc#sha256"/>
        <DigestValue>+n5QTe6/grUf3JPx5J0xBRGlKRI8XimZKbgxCQVlTOM=</DigestValue>
      </Reference>
      <Reference URI="/xl/printerSettings/printerSettings109.bin?ContentType=application/vnd.openxmlformats-officedocument.spreadsheetml.printerSettings">
        <DigestMethod Algorithm="http://www.w3.org/2001/04/xmlenc#sha256"/>
        <DigestValue>4sf+1AWluvbpxJKPd2Oye0vW/vjaIC4T1BxgDzXmoXg=</DigestValue>
      </Reference>
      <Reference URI="/xl/printerSettings/printerSettings1090.bin?ContentType=application/vnd.openxmlformats-officedocument.spreadsheetml.printerSettings">
        <DigestMethod Algorithm="http://www.w3.org/2001/04/xmlenc#sha256"/>
        <DigestValue>4sf+1AWluvbpxJKPd2Oye0vW/vjaIC4T1BxgDzXmoXg=</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4sf+1AWluvbpxJKPd2Oye0vW/vjaIC4T1BxgDzXmoXg=</DigestValue>
      </Reference>
      <Reference URI="/xl/printerSettings/printerSettings1093.bin?ContentType=application/vnd.openxmlformats-officedocument.spreadsheetml.printerSettings">
        <DigestMethod Algorithm="http://www.w3.org/2001/04/xmlenc#sha256"/>
        <DigestValue>1easXUpors9wW02Nqy5x8cLEF/3ZKBH0i2lLjO2Zsk8=</DigestValue>
      </Reference>
      <Reference URI="/xl/printerSettings/printerSettings1094.bin?ContentType=application/vnd.openxmlformats-officedocument.spreadsheetml.printerSettings">
        <DigestMethod Algorithm="http://www.w3.org/2001/04/xmlenc#sha256"/>
        <DigestValue>4sf+1AWluvbpxJKPd2Oye0vW/vjaIC4T1BxgDzXmoXg=</DigestValue>
      </Reference>
      <Reference URI="/xl/printerSettings/printerSettings1095.bin?ContentType=application/vnd.openxmlformats-officedocument.spreadsheetml.printerSettings">
        <DigestMethod Algorithm="http://www.w3.org/2001/04/xmlenc#sha256"/>
        <DigestValue>AOaDuHtsifCB+3mFVZaFSjZ2jbySMm3+Pey0DhdCrvo=</DigestValue>
      </Reference>
      <Reference URI="/xl/printerSettings/printerSettings1096.bin?ContentType=application/vnd.openxmlformats-officedocument.spreadsheetml.printerSettings">
        <DigestMethod Algorithm="http://www.w3.org/2001/04/xmlenc#sha256"/>
        <DigestValue>AOaDuHtsifCB+3mFVZaFSjZ2jbySMm3+Pey0DhdCrvo=</DigestValue>
      </Reference>
      <Reference URI="/xl/printerSettings/printerSettings1097.bin?ContentType=application/vnd.openxmlformats-officedocument.spreadsheetml.printerSettings">
        <DigestMethod Algorithm="http://www.w3.org/2001/04/xmlenc#sha256"/>
        <DigestValue>4sf+1AWluvbpxJKPd2Oye0vW/vjaIC4T1BxgDzXmoXg=</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AOaDuHtsifCB+3mFVZaFSjZ2jbySMm3+Pey0DhdCrvo=</DigestValue>
      </Reference>
      <Reference URI="/xl/printerSettings/printerSettings1102.bin?ContentType=application/vnd.openxmlformats-officedocument.spreadsheetml.printerSettings">
        <DigestMethod Algorithm="http://www.w3.org/2001/04/xmlenc#sha256"/>
        <DigestValue>4sf+1AWluvbpxJKPd2Oye0vW/vjaIC4T1BxgDzXmoXg=</DigestValue>
      </Reference>
      <Reference URI="/xl/printerSettings/printerSettings1103.bin?ContentType=application/vnd.openxmlformats-officedocument.spreadsheetml.printerSettings">
        <DigestMethod Algorithm="http://www.w3.org/2001/04/xmlenc#sha256"/>
        <DigestValue>1easXUpors9wW02Nqy5x8cLEF/3ZKBH0i2lLjO2Zsk8=</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4sf+1AWluvbpxJKPd2Oye0vW/vjaIC4T1BxgDzXmoXg=</DigestValue>
      </Reference>
      <Reference URI="/xl/printerSettings/printerSettings1110.bin?ContentType=application/vnd.openxmlformats-officedocument.spreadsheetml.printerSettings">
        <DigestMethod Algorithm="http://www.w3.org/2001/04/xmlenc#sha256"/>
        <DigestValue>1easXUpors9wW02Nqy5x8cLEF/3ZKBH0i2lLjO2Zsk8=</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1easXUpors9wW02Nqy5x8cLEF/3ZKBH0i2lLjO2Zsk8=</DigestValue>
      </Reference>
      <Reference URI="/xl/printerSettings/printerSettings1113.bin?ContentType=application/vnd.openxmlformats-officedocument.spreadsheetml.printerSettings">
        <DigestMethod Algorithm="http://www.w3.org/2001/04/xmlenc#sha256"/>
        <DigestValue>4sf+1AWluvbpxJKPd2Oye0vW/vjaIC4T1BxgDzXmoXg=</DigestValue>
      </Reference>
      <Reference URI="/xl/printerSettings/printerSettings1114.bin?ContentType=application/vnd.openxmlformats-officedocument.spreadsheetml.printerSettings">
        <DigestMethod Algorithm="http://www.w3.org/2001/04/xmlenc#sha256"/>
        <DigestValue>AOaDuHtsifCB+3mFVZaFSjZ2jbySMm3+Pey0DhdCrvo=</DigestValue>
      </Reference>
      <Reference URI="/xl/printerSettings/printerSettings1115.bin?ContentType=application/vnd.openxmlformats-officedocument.spreadsheetml.printerSettings">
        <DigestMethod Algorithm="http://www.w3.org/2001/04/xmlenc#sha256"/>
        <DigestValue>AOaDuHtsifCB+3mFVZaFSjZ2jbySMm3+Pey0DhdCrvo=</DigestValue>
      </Reference>
      <Reference URI="/xl/printerSettings/printerSettings1116.bin?ContentType=application/vnd.openxmlformats-officedocument.spreadsheetml.printerSettings">
        <DigestMethod Algorithm="http://www.w3.org/2001/04/xmlenc#sha256"/>
        <DigestValue>4sf+1AWluvbpxJKPd2Oye0vW/vjaIC4T1BxgDzXmoXg=</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AOaDuHtsifCB+3mFVZaFSjZ2jbySMm3+Pey0DhdCrvo=</DigestValue>
      </Reference>
      <Reference URI="/xl/printerSettings/printerSettings1119.bin?ContentType=application/vnd.openxmlformats-officedocument.spreadsheetml.printerSettings">
        <DigestMethod Algorithm="http://www.w3.org/2001/04/xmlenc#sha256"/>
        <DigestValue>4sf+1AWluvbpxJKPd2Oye0vW/vjaIC4T1BxgDzXmoXg=</DigestValue>
      </Reference>
      <Reference URI="/xl/printerSettings/printerSettings112.bin?ContentType=application/vnd.openxmlformats-officedocument.spreadsheetml.printerSettings">
        <DigestMethod Algorithm="http://www.w3.org/2001/04/xmlenc#sha256"/>
        <DigestValue>bX9XDerWgquo2RxSve48ZARjqmGUaFIV3OF+VtCX1Rc=</DigestValue>
      </Reference>
      <Reference URI="/xl/printerSettings/printerSettings1120.bin?ContentType=application/vnd.openxmlformats-officedocument.spreadsheetml.printerSettings">
        <DigestMethod Algorithm="http://www.w3.org/2001/04/xmlenc#sha256"/>
        <DigestValue>1easXUpors9wW02Nqy5x8cLEF/3ZKBH0i2lLjO2Zsk8=</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4sf+1AWluvbpxJKPd2Oye0vW/vjaIC4T1BxgDzXmoXg=</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1easXUpors9wW02Nqy5x8cLEF/3ZKBH0i2lLjO2Zsk8=</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1easXUpors9wW02Nqy5x8cLEF/3ZKBH0i2lLjO2Zsk8=</DigestValue>
      </Reference>
      <Reference URI="/xl/printerSettings/printerSettings113.bin?ContentType=application/vnd.openxmlformats-officedocument.spreadsheetml.printerSettings">
        <DigestMethod Algorithm="http://www.w3.org/2001/04/xmlenc#sha256"/>
        <DigestValue>QWpi6h1kHwZsH9rlpR3f3TaHSMtqC16mWcRCqaxQe9o=</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AOaDuHtsifCB+3mFVZaFSjZ2jbySMm3+Pey0DhdCrvo=</DigestValue>
      </Reference>
      <Reference URI="/xl/printerSettings/printerSettings1132.bin?ContentType=application/vnd.openxmlformats-officedocument.spreadsheetml.printerSettings">
        <DigestMethod Algorithm="http://www.w3.org/2001/04/xmlenc#sha256"/>
        <DigestValue>AOaDuHtsifCB+3mFVZaFSjZ2jbySMm3+Pey0DhdCrvo=</DigestValue>
      </Reference>
      <Reference URI="/xl/printerSettings/printerSettings1133.bin?ContentType=application/vnd.openxmlformats-officedocument.spreadsheetml.printerSettings">
        <DigestMethod Algorithm="http://www.w3.org/2001/04/xmlenc#sha256"/>
        <DigestValue>4sf+1AWluvbpxJKPd2Oye0vW/vjaIC4T1BxgDzXmoXg=</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AOaDuHtsifCB+3mFVZaFSjZ2jbySMm3+Pey0DhdCrvo=</DigestValue>
      </Reference>
      <Reference URI="/xl/printerSettings/printerSettings1136.bin?ContentType=application/vnd.openxmlformats-officedocument.spreadsheetml.printerSettings">
        <DigestMethod Algorithm="http://www.w3.org/2001/04/xmlenc#sha256"/>
        <DigestValue>4sf+1AWluvbpxJKPd2Oye0vW/vjaIC4T1BxgDzXmoXg=</DigestValue>
      </Reference>
      <Reference URI="/xl/printerSettings/printerSettings1137.bin?ContentType=application/vnd.openxmlformats-officedocument.spreadsheetml.printerSettings">
        <DigestMethod Algorithm="http://www.w3.org/2001/04/xmlenc#sha256"/>
        <DigestValue>1easXUpors9wW02Nqy5x8cLEF/3ZKBH0i2lLjO2Zsk8=</DigestValue>
      </Reference>
      <Reference URI="/xl/printerSettings/printerSettings1138.bin?ContentType=application/vnd.openxmlformats-officedocument.spreadsheetml.printerSettings">
        <DigestMethod Algorithm="http://www.w3.org/2001/04/xmlenc#sha256"/>
        <DigestValue>1easXUpors9wW02Nqy5x8cLEF/3ZKBH0i2lLjO2Zsk8=</DigestValue>
      </Reference>
      <Reference URI="/xl/printerSettings/printerSettings1139.bin?ContentType=application/vnd.openxmlformats-officedocument.spreadsheetml.printerSettings">
        <DigestMethod Algorithm="http://www.w3.org/2001/04/xmlenc#sha256"/>
        <DigestValue>4sf+1AWluvbpxJKPd2Oye0vW/vjaIC4T1BxgDzXmoXg=</DigestValue>
      </Reference>
      <Reference URI="/xl/printerSettings/printerSettings114.bin?ContentType=application/vnd.openxmlformats-officedocument.spreadsheetml.printerSettings">
        <DigestMethod Algorithm="http://www.w3.org/2001/04/xmlenc#sha256"/>
        <DigestValue>XIc2QwSSmCeVlKH2I83k8uGA7s8klfHL3ma3f1m5IS0=</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4sf+1AWluvbpxJKPd2Oye0vW/vjaIC4T1BxgDzXmoXg=</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1easXUpors9wW02Nqy5x8cLEF/3ZKBH0i2lLjO2Zsk8=</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1easXUpors9wW02Nqy5x8cLEF/3ZKBH0i2lLjO2Zsk8=</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AOaDuHtsifCB+3mFVZaFSjZ2jbySMm3+Pey0DhdCrvo=</DigestValue>
      </Reference>
      <Reference URI="/xl/printerSettings/printerSettings115.bin?ContentType=application/vnd.openxmlformats-officedocument.spreadsheetml.printerSettings">
        <DigestMethod Algorithm="http://www.w3.org/2001/04/xmlenc#sha256"/>
        <DigestValue>QWpi6h1kHwZsH9rlpR3f3TaHSMtqC16mWcRCqaxQe9o=</DigestValue>
      </Reference>
      <Reference URI="/xl/printerSettings/printerSettings1150.bin?ContentType=application/vnd.openxmlformats-officedocument.spreadsheetml.printerSettings">
        <DigestMethod Algorithm="http://www.w3.org/2001/04/xmlenc#sha256"/>
        <DigestValue>AOaDuHtsifCB+3mFVZaFSjZ2jbySMm3+Pey0DhdCrvo=</DigestValue>
      </Reference>
      <Reference URI="/xl/printerSettings/printerSettings1151.bin?ContentType=application/vnd.openxmlformats-officedocument.spreadsheetml.printerSettings">
        <DigestMethod Algorithm="http://www.w3.org/2001/04/xmlenc#sha256"/>
        <DigestValue>4sf+1AWluvbpxJKPd2Oye0vW/vjaIC4T1BxgDzXmoXg=</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AOaDuHtsifCB+3mFVZaFSjZ2jbySMm3+Pey0DhdCrvo=</DigestValue>
      </Reference>
      <Reference URI="/xl/printerSettings/printerSettings1154.bin?ContentType=application/vnd.openxmlformats-officedocument.spreadsheetml.printerSettings">
        <DigestMethod Algorithm="http://www.w3.org/2001/04/xmlenc#sha256"/>
        <DigestValue>4sf+1AWluvbpxJKPd2Oye0vW/vjaIC4T1BxgDzXmoXg=</DigestValue>
      </Reference>
      <Reference URI="/xl/printerSettings/printerSettings1155.bin?ContentType=application/vnd.openxmlformats-officedocument.spreadsheetml.printerSettings">
        <DigestMethod Algorithm="http://www.w3.org/2001/04/xmlenc#sha256"/>
        <DigestValue>1easXUpors9wW02Nqy5x8cLEF/3ZKBH0i2lLjO2Zsk8=</DigestValue>
      </Reference>
      <Reference URI="/xl/printerSettings/printerSettings1156.bin?ContentType=application/vnd.openxmlformats-officedocument.spreadsheetml.printerSettings">
        <DigestMethod Algorithm="http://www.w3.org/2001/04/xmlenc#sha256"/>
        <DigestValue>1easXUpors9wW02Nqy5x8cLEF/3ZKBH0i2lLjO2Zsk8=</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XJnd1BqqlgRUowTgijESNZSOjtwDdPDtD9gRl8sKS8U=</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1easXUpors9wW02Nqy5x8cLEF/3ZKBH0i2lLjO2Zsk8=</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1easXUpors9wW02Nqy5x8cLEF/3ZKBH0i2lLjO2Zsk8=</DigestValue>
      </Reference>
      <Reference URI="/xl/printerSettings/printerSettings1165.bin?ContentType=application/vnd.openxmlformats-officedocument.spreadsheetml.printerSettings">
        <DigestMethod Algorithm="http://www.w3.org/2001/04/xmlenc#sha256"/>
        <DigestValue>4sf+1AWluvbpxJKPd2Oye0vW/vjaIC4T1BxgDzXmoXg=</DigestValue>
      </Reference>
      <Reference URI="/xl/printerSettings/printerSettings1166.bin?ContentType=application/vnd.openxmlformats-officedocument.spreadsheetml.printerSettings">
        <DigestMethod Algorithm="http://www.w3.org/2001/04/xmlenc#sha256"/>
        <DigestValue>AOaDuHtsifCB+3mFVZaFSjZ2jbySMm3+Pey0DhdCrvo=</DigestValue>
      </Reference>
      <Reference URI="/xl/printerSettings/printerSettings1167.bin?ContentType=application/vnd.openxmlformats-officedocument.spreadsheetml.printerSettings">
        <DigestMethod Algorithm="http://www.w3.org/2001/04/xmlenc#sha256"/>
        <DigestValue>AOaDuHtsifCB+3mFVZaFSjZ2jbySMm3+Pey0DhdCrvo=</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viChQMo/YCsPC+P6HIsCy/N6HgDYumEsrP7UdDD0cok=</DigestValue>
      </Reference>
      <Reference URI="/xl/printerSettings/printerSettings1170.bin?ContentType=application/vnd.openxmlformats-officedocument.spreadsheetml.printerSettings">
        <DigestMethod Algorithm="http://www.w3.org/2001/04/xmlenc#sha256"/>
        <DigestValue>AOaDuHtsifCB+3mFVZaFSjZ2jbySMm3+Pey0DhdCrvo=</DigestValue>
      </Reference>
      <Reference URI="/xl/printerSettings/printerSettings1171.bin?ContentType=application/vnd.openxmlformats-officedocument.spreadsheetml.printerSettings">
        <DigestMethod Algorithm="http://www.w3.org/2001/04/xmlenc#sha256"/>
        <DigestValue>4sf+1AWluvbpxJKPd2Oye0vW/vjaIC4T1BxgDzXmoXg=</DigestValue>
      </Reference>
      <Reference URI="/xl/printerSettings/printerSettings1172.bin?ContentType=application/vnd.openxmlformats-officedocument.spreadsheetml.printerSettings">
        <DigestMethod Algorithm="http://www.w3.org/2001/04/xmlenc#sha256"/>
        <DigestValue>1easXUpors9wW02Nqy5x8cLEF/3ZKBH0i2lLjO2Zsk8=</DigestValue>
      </Reference>
      <Reference URI="/xl/printerSettings/printerSettings1173.bin?ContentType=application/vnd.openxmlformats-officedocument.spreadsheetml.printerSettings">
        <DigestMethod Algorithm="http://www.w3.org/2001/04/xmlenc#sha256"/>
        <DigestValue>1easXUpors9wW02Nqy5x8cLEF/3ZKBH0i2lLjO2Zsk8=</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qdF4VB0Obt77Zx+ENUNW63gAJaa/dDHjc5L9eH/T2w8=</DigestValue>
      </Reference>
      <Reference URI="/xl/printerSettings/printerSettings1180.bin?ContentType=application/vnd.openxmlformats-officedocument.spreadsheetml.printerSettings">
        <DigestMethod Algorithm="http://www.w3.org/2001/04/xmlenc#sha256"/>
        <DigestValue>4sf+1AWluvbpxJKPd2Oye0vW/vjaIC4T1BxgDzXmoXg=</DigestValue>
      </Reference>
      <Reference URI="/xl/printerSettings/printerSettings1181.bin?ContentType=application/vnd.openxmlformats-officedocument.spreadsheetml.printerSettings">
        <DigestMethod Algorithm="http://www.w3.org/2001/04/xmlenc#sha256"/>
        <DigestValue>1easXUpors9wW02Nqy5x8cLEF/3ZKBH0i2lLjO2Zsk8=</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AOaDuHtsifCB+3mFVZaFSjZ2jbySMm3+Pey0DhdCrvo=</DigestValue>
      </Reference>
      <Reference URI="/xl/printerSettings/printerSettings1184.bin?ContentType=application/vnd.openxmlformats-officedocument.spreadsheetml.printerSettings">
        <DigestMethod Algorithm="http://www.w3.org/2001/04/xmlenc#sha256"/>
        <DigestValue>AOaDuHtsifCB+3mFVZaFSjZ2jbySMm3+Pey0DhdCrvo=</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AOaDuHtsifCB+3mFVZaFSjZ2jbySMm3+Pey0DhdCrvo=</DigestValue>
      </Reference>
      <Reference URI="/xl/printerSettings/printerSettings1188.bin?ContentType=application/vnd.openxmlformats-officedocument.spreadsheetml.printerSettings">
        <DigestMethod Algorithm="http://www.w3.org/2001/04/xmlenc#sha256"/>
        <DigestValue>4sf+1AWluvbpxJKPd2Oye0vW/vjaIC4T1BxgDzXmoXg=</DigestValue>
      </Reference>
      <Reference URI="/xl/printerSettings/printerSettings1189.bin?ContentType=application/vnd.openxmlformats-officedocument.spreadsheetml.printerSettings">
        <DigestMethod Algorithm="http://www.w3.org/2001/04/xmlenc#sha256"/>
        <DigestValue>1easXUpors9wW02Nqy5x8cLEF/3ZKBH0i2lLjO2Zsk8=</DigestValue>
      </Reference>
      <Reference URI="/xl/printerSettings/printerSettings119.bin?ContentType=application/vnd.openxmlformats-officedocument.spreadsheetml.printerSettings">
        <DigestMethod Algorithm="http://www.w3.org/2001/04/xmlenc#sha256"/>
        <DigestValue>QWpi6h1kHwZsH9rlpR3f3TaHSMtqC16mWcRCqaxQe9o=</DigestValue>
      </Reference>
      <Reference URI="/xl/printerSettings/printerSettings1190.bin?ContentType=application/vnd.openxmlformats-officedocument.spreadsheetml.printerSettings">
        <DigestMethod Algorithm="http://www.w3.org/2001/04/xmlenc#sha256"/>
        <DigestValue>1easXUpors9wW02Nqy5x8cLEF/3ZKBH0i2lLjO2Zsk8=</DigestValue>
      </Reference>
      <Reference URI="/xl/printerSettings/printerSettings1191.bin?ContentType=application/vnd.openxmlformats-officedocument.spreadsheetml.printerSettings">
        <DigestMethod Algorithm="http://www.w3.org/2001/04/xmlenc#sha256"/>
        <DigestValue>4sf+1AWluvbpxJKPd2Oye0vW/vjaIC4T1BxgDzXmoXg=</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4sf+1AWluvbpxJKPd2Oye0vW/vjaIC4T1BxgDzXmoXg=</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1easXUpors9wW02Nqy5x8cLEF/3ZKBH0i2lLjO2Zsk8=</DigestValue>
      </Reference>
      <Reference URI="/xl/printerSettings/printerSettings1197.bin?ContentType=application/vnd.openxmlformats-officedocument.spreadsheetml.printerSettings">
        <DigestMethod Algorithm="http://www.w3.org/2001/04/xmlenc#sha256"/>
        <DigestValue>4sf+1AWluvbpxJKPd2Oye0vW/vjaIC4T1BxgDzXmoXg=</DigestValue>
      </Reference>
      <Reference URI="/xl/printerSettings/printerSettings1198.bin?ContentType=application/vnd.openxmlformats-officedocument.spreadsheetml.printerSettings">
        <DigestMethod Algorithm="http://www.w3.org/2001/04/xmlenc#sha256"/>
        <DigestValue>1easXUpors9wW02Nqy5x8cLEF/3ZKBH0i2lLjO2Zsk8=</DigestValue>
      </Reference>
      <Reference URI="/xl/printerSettings/printerSettings119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viChQMo/YCsPC+P6HIsCy/N6HgDYumEsrP7UdDD0cok=</DigestValue>
      </Reference>
      <Reference URI="/xl/printerSettings/printerSettings1200.bin?ContentType=application/vnd.openxmlformats-officedocument.spreadsheetml.printerSettings">
        <DigestMethod Algorithm="http://www.w3.org/2001/04/xmlenc#sha256"/>
        <DigestValue>AOaDuHtsifCB+3mFVZaFSjZ2jbySMm3+Pey0DhdCrvo=</DigestValue>
      </Reference>
      <Reference URI="/xl/printerSettings/printerSettings1201.bin?ContentType=application/vnd.openxmlformats-officedocument.spreadsheetml.printerSettings">
        <DigestMethod Algorithm="http://www.w3.org/2001/04/xmlenc#sha256"/>
        <DigestValue>AOaDuHtsifCB+3mFVZaFSjZ2jbySMm3+Pey0DhdCrvo=</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AOaDuHtsifCB+3mFVZaFSjZ2jbySMm3+Pey0DhdCrvo=</DigestValue>
      </Reference>
      <Reference URI="/xl/printerSettings/printerSettings1205.bin?ContentType=application/vnd.openxmlformats-officedocument.spreadsheetml.printerSettings">
        <DigestMethod Algorithm="http://www.w3.org/2001/04/xmlenc#sha256"/>
        <DigestValue>4sf+1AWluvbpxJKPd2Oye0vW/vjaIC4T1BxgDzXmoXg=</DigestValue>
      </Reference>
      <Reference URI="/xl/printerSettings/printerSettings1206.bin?ContentType=application/vnd.openxmlformats-officedocument.spreadsheetml.printerSettings">
        <DigestMethod Algorithm="http://www.w3.org/2001/04/xmlenc#sha256"/>
        <DigestValue>1easXUpors9wW02Nqy5x8cLEF/3ZKBH0i2lLjO2Zsk8=</DigestValue>
      </Reference>
      <Reference URI="/xl/printerSettings/printerSettings1207.bin?ContentType=application/vnd.openxmlformats-officedocument.spreadsheetml.printerSettings">
        <DigestMethod Algorithm="http://www.w3.org/2001/04/xmlenc#sha256"/>
        <DigestValue>1easXUpors9wW02Nqy5x8cLEF/3ZKBH0i2lLjO2Zsk8=</DigestValue>
      </Reference>
      <Reference URI="/xl/printerSettings/printerSettings1208.bin?ContentType=application/vnd.openxmlformats-officedocument.spreadsheetml.printerSettings">
        <DigestMethod Algorithm="http://www.w3.org/2001/04/xmlenc#sha256"/>
        <DigestValue>4sf+1AWluvbpxJKPd2Oye0vW/vjaIC4T1BxgDzXmoXg=</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HUBd8uxORDabqDSU1tof+1I3gMYhms5OGzov+PkFABM=</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1easXUpors9wW02Nqy5x8cLEF/3ZKBH0i2lLjO2Zsk8=</DigestValue>
      </Reference>
      <Reference URI="/xl/printerSettings/printerSettings1214.bin?ContentType=application/vnd.openxmlformats-officedocument.spreadsheetml.printerSettings">
        <DigestMethod Algorithm="http://www.w3.org/2001/04/xmlenc#sha256"/>
        <DigestValue>4sf+1AWluvbpxJKPd2Oye0vW/vjaIC4T1BxgDzXmoXg=</DigestValue>
      </Reference>
      <Reference URI="/xl/printerSettings/printerSettings1215.bin?ContentType=application/vnd.openxmlformats-officedocument.spreadsheetml.printerSettings">
        <DigestMethod Algorithm="http://www.w3.org/2001/04/xmlenc#sha256"/>
        <DigestValue>1easXUpors9wW02Nqy5x8cLEF/3ZKBH0i2lLjO2Zsk8=</DigestValue>
      </Reference>
      <Reference URI="/xl/printerSettings/printerSettings1216.bin?ContentType=application/vnd.openxmlformats-officedocument.spreadsheetml.printerSettings">
        <DigestMethod Algorithm="http://www.w3.org/2001/04/xmlenc#sha256"/>
        <DigestValue>4sf+1AWluvbpxJKPd2Oye0vW/vjaIC4T1BxgDzXmoXg=</DigestValue>
      </Reference>
      <Reference URI="/xl/printerSettings/printerSettings1217.bin?ContentType=application/vnd.openxmlformats-officedocument.spreadsheetml.printerSettings">
        <DigestMethod Algorithm="http://www.w3.org/2001/04/xmlenc#sha256"/>
        <DigestValue>AOaDuHtsifCB+3mFVZaFSjZ2jbySMm3+Pey0DhdCrvo=</DigestValue>
      </Reference>
      <Reference URI="/xl/printerSettings/printerSettings1218.bin?ContentType=application/vnd.openxmlformats-officedocument.spreadsheetml.printerSettings">
        <DigestMethod Algorithm="http://www.w3.org/2001/04/xmlenc#sha256"/>
        <DigestValue>AOaDuHtsifCB+3mFVZaFSjZ2jbySMm3+Pey0DhdCrvo=</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0M0lT1N85id3zVk0KL199WWnZZgA/S7wmk6VRFwo/JI=</DigestValue>
      </Reference>
      <Reference URI="/xl/printerSettings/printerSettings1220.bin?ContentType=application/vnd.openxmlformats-officedocument.spreadsheetml.printerSettings">
        <DigestMethod Algorithm="http://www.w3.org/2001/04/xmlenc#sha256"/>
        <DigestValue>MqlMFcdOU724y+XT0A1fb7kjq67gysaEXySjCDCzorU=</DigestValue>
      </Reference>
      <Reference URI="/xl/printerSettings/printerSettings1221.bin?ContentType=application/vnd.openxmlformats-officedocument.spreadsheetml.printerSettings">
        <DigestMethod Algorithm="http://www.w3.org/2001/04/xmlenc#sha256"/>
        <DigestValue>MqlMFcdOU724y+XT0A1fb7kjq67gysaEXySjCDCzorU=</DigestValue>
      </Reference>
      <Reference URI="/xl/printerSettings/printerSettings1222.bin?ContentType=application/vnd.openxmlformats-officedocument.spreadsheetml.printerSettings">
        <DigestMethod Algorithm="http://www.w3.org/2001/04/xmlenc#sha256"/>
        <DigestValue>MqlMFcdOU724y+XT0A1fb7kjq67gysaEXySjCDCzorU=</DigestValue>
      </Reference>
      <Reference URI="/xl/printerSettings/printerSettings1223.bin?ContentType=application/vnd.openxmlformats-officedocument.spreadsheetml.printerSettings">
        <DigestMethod Algorithm="http://www.w3.org/2001/04/xmlenc#sha256"/>
        <DigestValue>MqlMFcdOU724y+XT0A1fb7kjq67gysaEXySjCDCzorU=</DigestValue>
      </Reference>
      <Reference URI="/xl/printerSettings/printerSettings1224.bin?ContentType=application/vnd.openxmlformats-officedocument.spreadsheetml.printerSettings">
        <DigestMethod Algorithm="http://www.w3.org/2001/04/xmlenc#sha256"/>
        <DigestValue>MqlMFcdOU724y+XT0A1fb7kjq67gysaEXySjCDCzorU=</DigestValue>
      </Reference>
      <Reference URI="/xl/printerSettings/printerSettings1225.bin?ContentType=application/vnd.openxmlformats-officedocument.spreadsheetml.printerSettings">
        <DigestMethod Algorithm="http://www.w3.org/2001/04/xmlenc#sha256"/>
        <DigestValue>MqlMFcdOU724y+XT0A1fb7kjq67gysaEXySjCDCzorU=</DigestValue>
      </Reference>
      <Reference URI="/xl/printerSettings/printerSettings1226.bin?ContentType=application/vnd.openxmlformats-officedocument.spreadsheetml.printerSettings">
        <DigestMethod Algorithm="http://www.w3.org/2001/04/xmlenc#sha256"/>
        <DigestValue>MqlMFcdOU724y+XT0A1fb7kjq67gysaEXySjCDCzorU=</DigestValue>
      </Reference>
      <Reference URI="/xl/printerSettings/printerSettings1227.bin?ContentType=application/vnd.openxmlformats-officedocument.spreadsheetml.printerSettings">
        <DigestMethod Algorithm="http://www.w3.org/2001/04/xmlenc#sha256"/>
        <DigestValue>MqlMFcdOU724y+XT0A1fb7kjq67gysaEXySjCDCzorU=</DigestValue>
      </Reference>
      <Reference URI="/xl/printerSettings/printerSettings1228.bin?ContentType=application/vnd.openxmlformats-officedocument.spreadsheetml.printerSettings">
        <DigestMethod Algorithm="http://www.w3.org/2001/04/xmlenc#sha256"/>
        <DigestValue>MqlMFcdOU724y+XT0A1fb7kjq67gysaEXySjCDCzorU=</DigestValue>
      </Reference>
      <Reference URI="/xl/printerSettings/printerSettings1229.bin?ContentType=application/vnd.openxmlformats-officedocument.spreadsheetml.printerSettings">
        <DigestMethod Algorithm="http://www.w3.org/2001/04/xmlenc#sha256"/>
        <DigestValue>MqlMFcdOU724y+XT0A1fb7kjq67gysaEXySjCDCzorU=</DigestValue>
      </Reference>
      <Reference URI="/xl/printerSettings/printerSettings123.bin?ContentType=application/vnd.openxmlformats-officedocument.spreadsheetml.printerSettings">
        <DigestMethod Algorithm="http://www.w3.org/2001/04/xmlenc#sha256"/>
        <DigestValue>viChQMo/YCsPC+P6HIsCy/N6HgDYumEsrP7UdDD0cok=</DigestValue>
      </Reference>
      <Reference URI="/xl/printerSettings/printerSettings1230.bin?ContentType=application/vnd.openxmlformats-officedocument.spreadsheetml.printerSettings">
        <DigestMethod Algorithm="http://www.w3.org/2001/04/xmlenc#sha256"/>
        <DigestValue>MqlMFcdOU724y+XT0A1fb7kjq67gysaEXySjCDCzorU=</DigestValue>
      </Reference>
      <Reference URI="/xl/printerSettings/printerSettings1231.bin?ContentType=application/vnd.openxmlformats-officedocument.spreadsheetml.printerSettings">
        <DigestMethod Algorithm="http://www.w3.org/2001/04/xmlenc#sha256"/>
        <DigestValue>MqlMFcdOU724y+XT0A1fb7kjq67gysaEXySjCDCzorU=</DigestValue>
      </Reference>
      <Reference URI="/xl/printerSettings/printerSettings1232.bin?ContentType=application/vnd.openxmlformats-officedocument.spreadsheetml.printerSettings">
        <DigestMethod Algorithm="http://www.w3.org/2001/04/xmlenc#sha256"/>
        <DigestValue>MqlMFcdOU724y+XT0A1fb7kjq67gysaEXySjCDCzorU=</DigestValue>
      </Reference>
      <Reference URI="/xl/printerSettings/printerSettings1233.bin?ContentType=application/vnd.openxmlformats-officedocument.spreadsheetml.printerSettings">
        <DigestMethod Algorithm="http://www.w3.org/2001/04/xmlenc#sha256"/>
        <DigestValue>MqlMFcdOU724y+XT0A1fb7kjq67gysaEXySjCDCzorU=</DigestValue>
      </Reference>
      <Reference URI="/xl/printerSettings/printerSettings1234.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viChQMo/YCsPC+P6HIsCy/N6HgDYumEsrP7UdDD0cok=</DigestValue>
      </Reference>
      <Reference URI="/xl/printerSettings/printerSettings125.bin?ContentType=application/vnd.openxmlformats-officedocument.spreadsheetml.printerSettings">
        <DigestMethod Algorithm="http://www.w3.org/2001/04/xmlenc#sha256"/>
        <DigestValue>viChQMo/YCsPC+P6HIsCy/N6HgDYumEsrP7UdDD0cok=</DigestValue>
      </Reference>
      <Reference URI="/xl/printerSettings/printerSettings126.bin?ContentType=application/vnd.openxmlformats-officedocument.spreadsheetml.printerSettings">
        <DigestMethod Algorithm="http://www.w3.org/2001/04/xmlenc#sha256"/>
        <DigestValue>viChQMo/YCsPC+P6HIsCy/N6HgDYumEsrP7UdDD0cok=</DigestValue>
      </Reference>
      <Reference URI="/xl/printerSettings/printerSettings127.bin?ContentType=application/vnd.openxmlformats-officedocument.spreadsheetml.printerSettings">
        <DigestMethod Algorithm="http://www.w3.org/2001/04/xmlenc#sha256"/>
        <DigestValue>viChQMo/YCsPC+P6HIsCy/N6HgDYumEsrP7UdDD0cok=</DigestValue>
      </Reference>
      <Reference URI="/xl/printerSettings/printerSettings128.bin?ContentType=application/vnd.openxmlformats-officedocument.spreadsheetml.printerSettings">
        <DigestMethod Algorithm="http://www.w3.org/2001/04/xmlenc#sha256"/>
        <DigestValue>viChQMo/YCsPC+P6HIsCy/N6HgDYumEsrP7UdDD0cok=</DigestValue>
      </Reference>
      <Reference URI="/xl/printerSettings/printerSettings129.bin?ContentType=application/vnd.openxmlformats-officedocument.spreadsheetml.printerSettings">
        <DigestMethod Algorithm="http://www.w3.org/2001/04/xmlenc#sha256"/>
        <DigestValue>viChQMo/YCsPC+P6HIsCy/N6HgDYumEsrP7UdDD0cok=</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QWpi6h1kHwZsH9rlpR3f3TaHSMtqC16mWcRCqaxQe9o=</DigestValue>
      </Reference>
      <Reference URI="/xl/printerSettings/printerSettings131.bin?ContentType=application/vnd.openxmlformats-officedocument.spreadsheetml.printerSettings">
        <DigestMethod Algorithm="http://www.w3.org/2001/04/xmlenc#sha256"/>
        <DigestValue>viChQMo/YCsPC+P6HIsCy/N6HgDYumEsrP7UdDD0cok=</DigestValue>
      </Reference>
      <Reference URI="/xl/printerSettings/printerSettings132.bin?ContentType=application/vnd.openxmlformats-officedocument.spreadsheetml.printerSettings">
        <DigestMethod Algorithm="http://www.w3.org/2001/04/xmlenc#sha256"/>
        <DigestValue>iXMFJr9cPu8aBDWDAy9E7NsL4+xeJE7SzvaCcK5ZP9E=</DigestValue>
      </Reference>
      <Reference URI="/xl/printerSettings/printerSettings133.bin?ContentType=application/vnd.openxmlformats-officedocument.spreadsheetml.printerSettings">
        <DigestMethod Algorithm="http://www.w3.org/2001/04/xmlenc#sha256"/>
        <DigestValue>viChQMo/YCsPC+P6HIsCy/N6HgDYumEsrP7UdDD0cok=</DigestValue>
      </Reference>
      <Reference URI="/xl/printerSettings/printerSettings134.bin?ContentType=application/vnd.openxmlformats-officedocument.spreadsheetml.printerSettings">
        <DigestMethod Algorithm="http://www.w3.org/2001/04/xmlenc#sha256"/>
        <DigestValue>qdF4VB0Obt77Zx+ENUNW63gAJaa/dDHjc5L9eH/T2w8=</DigestValue>
      </Reference>
      <Reference URI="/xl/printerSettings/printerSettings135.bin?ContentType=application/vnd.openxmlformats-officedocument.spreadsheetml.printerSettings">
        <DigestMethod Algorithm="http://www.w3.org/2001/04/xmlenc#sha256"/>
        <DigestValue>iXMFJr9cPu8aBDWDAy9E7NsL4+xeJE7SzvaCcK5ZP9E=</DigestValue>
      </Reference>
      <Reference URI="/xl/printerSettings/printerSettings136.bin?ContentType=application/vnd.openxmlformats-officedocument.spreadsheetml.printerSettings">
        <DigestMethod Algorithm="http://www.w3.org/2001/04/xmlenc#sha256"/>
        <DigestValue>qdF4VB0Obt77Zx+ENUNW63gAJaa/dDHjc5L9eH/T2w8=</DigestValue>
      </Reference>
      <Reference URI="/xl/printerSettings/printerSettings137.bin?ContentType=application/vnd.openxmlformats-officedocument.spreadsheetml.printerSettings">
        <DigestMethod Algorithm="http://www.w3.org/2001/04/xmlenc#sha256"/>
        <DigestValue>XJnd1BqqlgRUowTgijESNZSOjtwDdPDtD9gRl8sKS8U=</DigestValue>
      </Reference>
      <Reference URI="/xl/printerSettings/printerSettings138.bin?ContentType=application/vnd.openxmlformats-officedocument.spreadsheetml.printerSettings">
        <DigestMethod Algorithm="http://www.w3.org/2001/04/xmlenc#sha256"/>
        <DigestValue>QWpi6h1kHwZsH9rlpR3f3TaHSMtqC16mWcRCqaxQe9o=</DigestValue>
      </Reference>
      <Reference URI="/xl/printerSettings/printerSettings139.bin?ContentType=application/vnd.openxmlformats-officedocument.spreadsheetml.printerSettings">
        <DigestMethod Algorithm="http://www.w3.org/2001/04/xmlenc#sha256"/>
        <DigestValue>XIc2QwSSmCeVlKH2I83k8uGA7s8klfHL3ma3f1m5IS0=</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XIc2QwSSmCeVlKH2I83k8uGA7s8klfHL3ma3f1m5IS0=</DigestValue>
      </Reference>
      <Reference URI="/xl/printerSettings/printerSettings141.bin?ContentType=application/vnd.openxmlformats-officedocument.spreadsheetml.printerSettings">
        <DigestMethod Algorithm="http://www.w3.org/2001/04/xmlenc#sha256"/>
        <DigestValue>6cKQF5uSQ9FwnCYkUOetRlrOLPKuJr1WlxlFIAIIKh8=</DigestValue>
      </Reference>
      <Reference URI="/xl/printerSettings/printerSettings142.bin?ContentType=application/vnd.openxmlformats-officedocument.spreadsheetml.printerSettings">
        <DigestMethod Algorithm="http://www.w3.org/2001/04/xmlenc#sha256"/>
        <DigestValue>bX9XDerWgquo2RxSve48ZARjqmGUaFIV3OF+VtCX1Rc=</DigestValue>
      </Reference>
      <Reference URI="/xl/printerSettings/printerSettings143.bin?ContentType=application/vnd.openxmlformats-officedocument.spreadsheetml.printerSettings">
        <DigestMethod Algorithm="http://www.w3.org/2001/04/xmlenc#sha256"/>
        <DigestValue>bX9XDerWgquo2RxSve48ZARjqmGUaFIV3OF+VtCX1Rc=</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MqlMFcdOU724y+XT0A1fb7kjq67gysaEXySjCDCzorU=</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AOaDuHtsifCB+3mFVZaFSjZ2jbySMm3+Pey0DhdCrvo=</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+n5QTe6/grUf3JPx5J0xBRGlKRI8XimZKbgxCQVlTOM=</DigestValue>
      </Reference>
      <Reference URI="/xl/printerSettings/printerSettings154.bin?ContentType=application/vnd.openxmlformats-officedocument.spreadsheetml.printerSettings">
        <DigestMethod Algorithm="http://www.w3.org/2001/04/xmlenc#sha256"/>
        <DigestValue>k5z4QFvXyp5vMq4FDANuvQxvNZ735cuotFRYxi91M4M=</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6HGumsjBk9X1CzCPpkG1pJTBdVyGv7gAJ+RWNO+yDTc=</DigestValue>
      </Reference>
      <Reference URI="/xl/printerSettings/printerSettings159.bin?ContentType=application/vnd.openxmlformats-officedocument.spreadsheetml.printerSettings">
        <DigestMethod Algorithm="http://www.w3.org/2001/04/xmlenc#sha256"/>
        <DigestValue>6HGumsjBk9X1CzCPpkG1pJTBdVyGv7gAJ+RWNO+yDTc=</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6HGumsjBk9X1CzCPpkG1pJTBdVyGv7gAJ+RWNO+yDTc=</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6HGumsjBk9X1CzCPpkG1pJTBdVyGv7gAJ+RWNO+yDTc=</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MqlMFcdOU724y+XT0A1fb7kjq67gysaEXySjCDCzorU=</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AOaDuHtsifCB+3mFVZaFSjZ2jbySMm3+Pey0DhdCrvo=</DigestValue>
      </Reference>
      <Reference URI="/xl/printerSettings/printerSettings172.bin?ContentType=application/vnd.openxmlformats-officedocument.spreadsheetml.printerSettings">
        <DigestMethod Algorithm="http://www.w3.org/2001/04/xmlenc#sha256"/>
        <DigestValue>AOaDuHtsifCB+3mFVZaFSjZ2jbySMm3+Pey0DhdCrvo=</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+n5QTe6/grUf3JPx5J0xBRGlKRI8XimZKbgxCQVlTOM=</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AOaDuHtsifCB+3mFVZaFSjZ2jbySMm3+Pey0DhdCrvo=</DigestValue>
      </Reference>
      <Reference URI="/xl/printerSettings/printerSettings179.bin?ContentType=application/vnd.openxmlformats-officedocument.spreadsheetml.printerSettings">
        <DigestMethod Algorithm="http://www.w3.org/2001/04/xmlenc#sha256"/>
        <DigestValue>+n5QTe6/grUf3JPx5J0xBRGlKRI8XimZKbgxCQVlTOM=</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1easXUpors9wW02Nqy5x8cLEF/3ZKBH0i2lLjO2Zsk8=</DigestValue>
      </Reference>
      <Reference URI="/xl/printerSettings/printerSettings181.bin?ContentType=application/vnd.openxmlformats-officedocument.spreadsheetml.printerSettings">
        <DigestMethod Algorithm="http://www.w3.org/2001/04/xmlenc#sha256"/>
        <DigestValue>1easXUpors9wW02Nqy5x8cLEF/3ZKBH0i2lLjO2Zsk8=</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+n5QTe6/grUf3JPx5J0xBRGlKRI8XimZKbgxCQVlTOM=</DigestValue>
      </Reference>
      <Reference URI="/xl/printerSettings/printerSettings184.bin?ContentType=application/vnd.openxmlformats-officedocument.spreadsheetml.printerSettings">
        <DigestMethod Algorithm="http://www.w3.org/2001/04/xmlenc#sha256"/>
        <DigestValue>1easXUpors9wW02Nqy5x8cLEF/3ZKBH0i2lLjO2Zsk8=</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1easXUpors9wW02Nqy5x8cLEF/3ZKBH0i2lLjO2Zsk8=</DigestValue>
      </Reference>
      <Reference URI="/xl/printerSettings/printerSettings188.bin?ContentType=application/vnd.openxmlformats-officedocument.spreadsheetml.printerSettings">
        <DigestMethod Algorithm="http://www.w3.org/2001/04/xmlenc#sha256"/>
        <DigestValue>1easXUpors9wW02Nqy5x8cLEF/3ZKBH0i2lLjO2Zsk8=</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1easXUpors9wW02Nqy5x8cLEF/3ZKBH0i2lLjO2Zsk8=</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1easXUpors9wW02Nqy5x8cLEF/3ZKBH0i2lLjO2Zsk8=</DigestValue>
      </Reference>
      <Reference URI="/xl/printerSettings/printerSettings193.bin?ContentType=application/vnd.openxmlformats-officedocument.spreadsheetml.printerSettings">
        <DigestMethod Algorithm="http://www.w3.org/2001/04/xmlenc#sha256"/>
        <DigestValue>+n5QTe6/grUf3JPx5J0xBRGlKRI8XimZKbgxCQVlTOM=</DigestValue>
      </Reference>
      <Reference URI="/xl/printerSettings/printerSettings194.bin?ContentType=application/vnd.openxmlformats-officedocument.spreadsheetml.printerSettings">
        <DigestMethod Algorithm="http://www.w3.org/2001/04/xmlenc#sha256"/>
        <DigestValue>AOaDuHtsifCB+3mFVZaFSjZ2jbySMm3+Pey0DhdCrvo=</DigestValue>
      </Reference>
      <Reference URI="/xl/printerSettings/printerSettings195.bin?ContentType=application/vnd.openxmlformats-officedocument.spreadsheetml.printerSettings">
        <DigestMethod Algorithm="http://www.w3.org/2001/04/xmlenc#sha256"/>
        <DigestValue>AOaDuHtsifCB+3mFVZaFSjZ2jbySMm3+Pey0DhdCrvo=</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+n5QTe6/grUf3JPx5J0xBRGlKRI8XimZKbgxCQVlTOM=</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AOaDuHtsifCB+3mFVZaFSjZ2jbySMm3+Pey0DhdCrvo=</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MqlMFcdOU724y+XT0A1fb7kjq67gysaEXySjCDCzorU=</DigestValue>
      </Reference>
      <Reference URI="/xl/printerSettings/printerSettings204.bin?ContentType=application/vnd.openxmlformats-officedocument.spreadsheetml.printerSettings">
        <DigestMethod Algorithm="http://www.w3.org/2001/04/xmlenc#sha256"/>
        <DigestValue>MqlMFcdOU724y+XT0A1fb7kjq67gysaEXySjCDCzorU=</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olVzO14YzbBV9lyv2+iYJUax50tLLM5nhgg3hHHh9hE=</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MqlMFcdOU724y+XT0A1fb7kjq67gysaEXySjCDCzorU=</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AOaDuHtsifCB+3mFVZaFSjZ2jbySMm3+Pey0DhdCrvo=</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MqlMFcdOU724y+XT0A1fb7kjq67gysaEXySjCDCzorU=</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1easXUpors9wW02Nqy5x8cLEF/3ZKBH0i2lLjO2Zsk8=</DigestValue>
      </Reference>
      <Reference URI="/xl/printerSettings/printerSettings227.bin?ContentType=application/vnd.openxmlformats-officedocument.spreadsheetml.printerSettings">
        <DigestMethod Algorithm="http://www.w3.org/2001/04/xmlenc#sha256"/>
        <DigestValue>6HGumsjBk9X1CzCPpkG1pJTBdVyGv7gAJ+RWNO+yDTc=</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rALDqt2H2KdfuxYzTV53rYvk3kH3uKy15HZhCc8cxRs=</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+n5QTe6/grUf3JPx5J0xBRGlKRI8XimZKbgxCQVlTOM=</DigestValue>
      </Reference>
      <Reference URI="/xl/printerSettings/printerSettings232.bin?ContentType=application/vnd.openxmlformats-officedocument.spreadsheetml.printerSettings">
        <DigestMethod Algorithm="http://www.w3.org/2001/04/xmlenc#sha256"/>
        <DigestValue>k5z4QFvXyp5vMq4FDANuvQxvNZ735cuotFRYxi91M4M=</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6HGumsjBk9X1CzCPpkG1pJTBdVyGv7gAJ+RWNO+yDTc=</DigestValue>
      </Reference>
      <Reference URI="/xl/printerSettings/printerSettings242.bin?ContentType=application/vnd.openxmlformats-officedocument.spreadsheetml.printerSettings">
        <DigestMethod Algorithm="http://www.w3.org/2001/04/xmlenc#sha256"/>
        <DigestValue>6HGumsjBk9X1CzCPpkG1pJTBdVyGv7gAJ+RWNO+yDTc=</DigestValue>
      </Reference>
      <Reference URI="/xl/printerSettings/printerSettings243.bin?ContentType=application/vnd.openxmlformats-officedocument.spreadsheetml.printerSettings">
        <DigestMethod Algorithm="http://www.w3.org/2001/04/xmlenc#sha256"/>
        <DigestValue>6HGumsjBk9X1CzCPpkG1pJTBdVyGv7gAJ+RWNO+yDTc=</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6HGumsjBk9X1CzCPpkG1pJTBdVyGv7gAJ+RWNO+yDTc=</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AOaDuHtsifCB+3mFVZaFSjZ2jbySMm3+Pey0DhdCrvo=</DigestValue>
      </Reference>
      <Reference URI="/xl/printerSettings/printerSettings25.bin?ContentType=application/vnd.openxmlformats-officedocument.spreadsheetml.printerSettings">
        <DigestMethod Algorithm="http://www.w3.org/2001/04/xmlenc#sha256"/>
        <DigestValue>+n5QTe6/grUf3JPx5J0xBRGlKRI8XimZKbgxCQVlTOM=</DigestValue>
      </Reference>
      <Reference URI="/xl/printerSettings/printerSettings250.bin?ContentType=application/vnd.openxmlformats-officedocument.spreadsheetml.printerSettings">
        <DigestMethod Algorithm="http://www.w3.org/2001/04/xmlenc#sha256"/>
        <DigestValue>AOaDuHtsifCB+3mFVZaFSjZ2jbySMm3+Pey0DhdCrvo=</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1easXUpors9wW02Nqy5x8cLEF/3ZKBH0i2lLjO2Zsk8=</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k5z4QFvXyp5vMq4FDANuvQxvNZ735cuotFRYxi91M4M=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+n5QTe6/grUf3JPx5J0xBRGlKRI8XimZKbgxCQVlTOM=</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1easXUpors9wW02Nqy5x8cLEF/3ZKBH0i2lLjO2Zsk8=</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AOaDuHtsifCB+3mFVZaFSjZ2jbySMm3+Pey0DhdCrvo=</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AOaDuHtsifCB+3mFVZaFSjZ2jbySMm3+Pey0DhdCrvo=</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AOaDuHtsifCB+3mFVZaFSjZ2jbySMm3+Pey0DhdCrvo=</DigestValue>
      </Reference>
      <Reference URI="/xl/printerSettings/printerSettings277.bin?ContentType=application/vnd.openxmlformats-officedocument.spreadsheetml.printerSettings">
        <DigestMethod Algorithm="http://www.w3.org/2001/04/xmlenc#sha256"/>
        <DigestValue>4sf+1AWluvbpxJKPd2Oye0vW/vjaIC4T1BxgDzXmoXg=</DigestValue>
      </Reference>
      <Reference URI="/xl/printerSettings/printerSettings278.bin?ContentType=application/vnd.openxmlformats-officedocument.spreadsheetml.printerSettings">
        <DigestMethod Algorithm="http://www.w3.org/2001/04/xmlenc#sha256"/>
        <DigestValue>1easXUpors9wW02Nqy5x8cLEF/3ZKBH0i2lLjO2Zsk8=</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+n5QTe6/grUf3JPx5J0xBRGlKRI8XimZKbgxCQVlTOM=</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AOaDuHtsifCB+3mFVZaFSjZ2jbySMm3+Pey0DhdCrvo=</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+n5QTe6/grUf3JPx5J0xBRGlKRI8XimZKbgxCQVlTOM=</DigestValue>
      </Reference>
      <Reference URI="/xl/printerSettings/printerSettings302.bin?ContentType=application/vnd.openxmlformats-officedocument.spreadsheetml.printerSettings">
        <DigestMethod Algorithm="http://www.w3.org/2001/04/xmlenc#sha256"/>
        <DigestValue>k5z4QFvXyp5vMq4FDANuvQxvNZ735cuotFRYxi91M4M=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6HGumsjBk9X1CzCPpkG1pJTBdVyGv7gAJ+RWNO+yDTc=</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6HGumsjBk9X1CzCPpkG1pJTBdVyGv7gAJ+RWNO+yDTc=</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6HGumsjBk9X1CzCPpkG1pJTBdVyGv7gAJ+RWNO+yDTc=</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6HGumsjBk9X1CzCPpkG1pJTBdVyGv7gAJ+RWNO+yDTc=</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1easXUpors9wW02Nqy5x8cLEF/3ZKBH0i2lLjO2Zsk8=</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AOaDuHtsifCB+3mFVZaFSjZ2jbySMm3+Pey0DhdCrvo=</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AOaDuHtsifCB+3mFVZaFSjZ2jbySMm3+Pey0DhdCrvo=</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AOaDuHtsifCB+3mFVZaFSjZ2jbySMm3+Pey0DhdCrvo=</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1easXUpors9wW02Nqy5x8cLEF/3ZKBH0i2lLjO2Zsk8=</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1easXUpors9wW02Nqy5x8cLEF/3ZKBH0i2lLjO2Zsk8=</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AOaDuHtsifCB+3mFVZaFSjZ2jbySMm3+Pey0DhdCrvo=</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rALDqt2H2KdfuxYzTV53rYvk3kH3uKy15HZhCc8cxRs=</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AOaDuHtsifCB+3mFVZaFSjZ2jbySMm3+Pey0DhdCrvo=</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olVzO14YzbBV9lyv2+iYJUax50tLLM5nhgg3hHHh9hE=</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6HGumsjBk9X1CzCPpkG1pJTBdVyGv7gAJ+RWNO+yDTc=</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1easXUpors9wW02Nqy5x8cLEF/3ZKBH0i2lLjO2Zsk8=</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AOaDuHtsifCB+3mFVZaFSjZ2jbySMm3+Pey0DhdCrvo=</DigestValue>
      </Reference>
      <Reference URI="/xl/printerSettings/printerSettings357.bin?ContentType=application/vnd.openxmlformats-officedocument.spreadsheetml.printerSettings">
        <DigestMethod Algorithm="http://www.w3.org/2001/04/xmlenc#sha256"/>
        <DigestValue>AOaDuHtsifCB+3mFVZaFSjZ2jbySMm3+Pey0DhdCrvo=</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AOaDuHtsifCB+3mFVZaFSjZ2jbySMm3+Pey0DhdCrvo=</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1easXUpors9wW02Nqy5x8cLEF/3ZKBH0i2lLjO2Zsk8=</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6HGumsjBk9X1CzCPpkG1pJTBdVyGv7gAJ+RWNO+yDTc=</DigestValue>
      </Reference>
      <Reference URI="/xl/printerSettings/printerSettings369.bin?ContentType=application/vnd.openxmlformats-officedocument.spreadsheetml.printerSettings">
        <DigestMethod Algorithm="http://www.w3.org/2001/04/xmlenc#sha256"/>
        <DigestValue>+n5QTe6/grUf3JPx5J0xBRGlKRI8XimZKbgxCQVlTOM=</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k5z4QFvXyp5vMq4FDANuvQxvNZ735cuotFRYxi91M4M=</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6HGumsjBk9X1CzCPpkG1pJTBdVyGv7gAJ+RWNO+yDTc=</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1easXUpors9wW02Nqy5x8cLEF/3ZKBH0i2lLjO2Zsk8=</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AOaDuHtsifCB+3mFVZaFSjZ2jbySMm3+Pey0DhdCrvo=</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AOaDuHtsifCB+3mFVZaFSjZ2jbySMm3+Pey0DhdCrvo=</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1easXUpors9wW02Nqy5x8cLEF/3ZKBH0i2lLjO2Zsk8=</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6HGumsjBk9X1CzCPpkG1pJTBdVyGv7gAJ+RWNO+yDTc=</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+n5QTe6/grUf3JPx5J0xBRGlKRI8XimZKbgxCQVlTOM=</DigestValue>
      </Reference>
      <Reference URI="/xl/printerSettings/printerSettings394.bin?ContentType=application/vnd.openxmlformats-officedocument.spreadsheetml.printerSettings">
        <DigestMethod Algorithm="http://www.w3.org/2001/04/xmlenc#sha256"/>
        <DigestValue>k5z4QFvXyp5vMq4FDANuvQxvNZ735cuotFRYxi91M4M=</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AOaDuHtsifCB+3mFVZaFSjZ2jbySMm3+Pey0DhdCrvo=</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1easXUpors9wW02Nqy5x8cLEF/3ZKBH0i2lLjO2Zsk8=</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ki451zjwRlhVfknUILEzz+g42p1TR9y51422BSshvxU=</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ki451zjwRlhVfknUILEzz+g42p1TR9y51422BSshvxU=</DigestValue>
      </Reference>
      <Reference URI="/xl/printerSettings/printerSettings419.bin?ContentType=application/vnd.openxmlformats-officedocument.spreadsheetml.printerSettings">
        <DigestMethod Algorithm="http://www.w3.org/2001/04/xmlenc#sha256"/>
        <DigestValue>+n5QTe6/grUf3JPx5J0xBRGlKRI8XimZKbgxCQVlTOM=</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k5z4QFvXyp5vMq4FDANuvQxvNZ735cuotFRYxi91M4M=</DigestValue>
      </Reference>
      <Reference URI="/xl/printerSettings/printerSettings421.bin?ContentType=application/vnd.openxmlformats-officedocument.spreadsheetml.printerSettings">
        <DigestMethod Algorithm="http://www.w3.org/2001/04/xmlenc#sha256"/>
        <DigestValue>ki451zjwRlhVfknUILEzz+g42p1TR9y51422BSshvxU=</DigestValue>
      </Reference>
      <Reference URI="/xl/printerSettings/printerSettings422.bin?ContentType=application/vnd.openxmlformats-officedocument.spreadsheetml.printerSettings">
        <DigestMethod Algorithm="http://www.w3.org/2001/04/xmlenc#sha256"/>
        <DigestValue>ki451zjwRlhVfknUILEzz+g42p1TR9y51422BSshvxU=</DigestValue>
      </Reference>
      <Reference URI="/xl/printerSettings/printerSettings423.bin?ContentType=application/vnd.openxmlformats-officedocument.spreadsheetml.printerSettings">
        <DigestMethod Algorithm="http://www.w3.org/2001/04/xmlenc#sha256"/>
        <DigestValue>ki451zjwRlhVfknUILEzz+g42p1TR9y51422BSshvxU=</DigestValue>
      </Reference>
      <Reference URI="/xl/printerSettings/printerSettings424.bin?ContentType=application/vnd.openxmlformats-officedocument.spreadsheetml.printerSettings">
        <DigestMethod Algorithm="http://www.w3.org/2001/04/xmlenc#sha256"/>
        <DigestValue>ki451zjwRlhVfknUILEzz+g42p1TR9y51422BSshvxU=</DigestValue>
      </Reference>
      <Reference URI="/xl/printerSettings/printerSettings425.bin?ContentType=application/vnd.openxmlformats-officedocument.spreadsheetml.printerSettings">
        <DigestMethod Algorithm="http://www.w3.org/2001/04/xmlenc#sha256"/>
        <DigestValue>ki451zjwRlhVfknUILEzz+g42p1TR9y51422BSshvxU=</DigestValue>
      </Reference>
      <Reference URI="/xl/printerSettings/printerSettings426.bin?ContentType=application/vnd.openxmlformats-officedocument.spreadsheetml.printerSettings">
        <DigestMethod Algorithm="http://www.w3.org/2001/04/xmlenc#sha256"/>
        <DigestValue>ki451zjwRlhVfknUILEzz+g42p1TR9y51422BSshvxU=</DigestValue>
      </Reference>
      <Reference URI="/xl/printerSettings/printerSettings427.bin?ContentType=application/vnd.openxmlformats-officedocument.spreadsheetml.printerSettings">
        <DigestMethod Algorithm="http://www.w3.org/2001/04/xmlenc#sha256"/>
        <DigestValue>ki451zjwRlhVfknUILEzz+g42p1TR9y51422BSshvxU=</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ki451zjwRlhVfknUILEzz+g42p1TR9y51422BSshvxU=</DigestValue>
      </Reference>
      <Reference URI="/xl/printerSettings/printerSettings43.bin?ContentType=application/vnd.openxmlformats-officedocument.spreadsheetml.printerSettings">
        <DigestMethod Algorithm="http://www.w3.org/2001/04/xmlenc#sha256"/>
        <DigestValue>AOaDuHtsifCB+3mFVZaFSjZ2jbySMm3+Pey0DhdCrvo=</DigestValue>
      </Reference>
      <Reference URI="/xl/printerSettings/printerSettings430.bin?ContentType=application/vnd.openxmlformats-officedocument.spreadsheetml.printerSettings">
        <DigestMethod Algorithm="http://www.w3.org/2001/04/xmlenc#sha256"/>
        <DigestValue>ki451zjwRlhVfknUILEzz+g42p1TR9y51422BSshvxU=</DigestValue>
      </Reference>
      <Reference URI="/xl/printerSettings/printerSettings431.bin?ContentType=application/vnd.openxmlformats-officedocument.spreadsheetml.printerSettings">
        <DigestMethod Algorithm="http://www.w3.org/2001/04/xmlenc#sha256"/>
        <DigestValue>ki451zjwRlhVfknUILEzz+g42p1TR9y51422BSshvxU=</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ki451zjwRlhVfknUILEzz+g42p1TR9y51422BSshvxU=</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1easXUpors9wW02Nqy5x8cLEF/3ZKBH0i2lLjO2Zsk8=</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AOaDuHtsifCB+3mFVZaFSjZ2jbySMm3+Pey0DhdCrvo=</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1easXUpors9wW02Nqy5x8cLEF/3ZKBH0i2lLjO2Zsk8=</DigestValue>
      </Reference>
      <Reference URI="/xl/printerSettings/printerSettings447.bin?ContentType=application/vnd.openxmlformats-officedocument.spreadsheetml.printerSettings">
        <DigestMethod Algorithm="http://www.w3.org/2001/04/xmlenc#sha256"/>
        <DigestValue>MmAIL40KuwFClAfCfhlujgcNcoUbQL68fZhmNQIfQK8=</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MmAIL40KuwFClAfCfhlujgcNcoUbQL68fZhmNQIfQK8=</DigestValue>
      </Reference>
      <Reference URI="/xl/printerSettings/printerSettings451.bin?ContentType=application/vnd.openxmlformats-officedocument.spreadsheetml.printerSettings">
        <DigestMethod Algorithm="http://www.w3.org/2001/04/xmlenc#sha256"/>
        <DigestValue>+n5QTe6/grUf3JPx5J0xBRGlKRI8XimZKbgxCQVlTOM=</DigestValue>
      </Reference>
      <Reference URI="/xl/printerSettings/printerSettings452.bin?ContentType=application/vnd.openxmlformats-officedocument.spreadsheetml.printerSettings">
        <DigestMethod Algorithm="http://www.w3.org/2001/04/xmlenc#sha256"/>
        <DigestValue>k5z4QFvXyp5vMq4FDANuvQxvNZ735cuotFRYxi91M4M=</DigestValue>
      </Reference>
      <Reference URI="/xl/printerSettings/printerSettings453.bin?ContentType=application/vnd.openxmlformats-officedocument.spreadsheetml.printerSettings">
        <DigestMethod Algorithm="http://www.w3.org/2001/04/xmlenc#sha256"/>
        <DigestValue>MmAIL40KuwFClAfCfhlujgcNcoUbQL68fZhmNQIfQK8=</DigestValue>
      </Reference>
      <Reference URI="/xl/printerSettings/printerSettings454.bin?ContentType=application/vnd.openxmlformats-officedocument.spreadsheetml.printerSettings">
        <DigestMethod Algorithm="http://www.w3.org/2001/04/xmlenc#sha256"/>
        <DigestValue>MmAIL40KuwFClAfCfhlujgcNcoUbQL68fZhmNQIfQK8=</DigestValue>
      </Reference>
      <Reference URI="/xl/printerSettings/printerSettings455.bin?ContentType=application/vnd.openxmlformats-officedocument.spreadsheetml.printerSettings">
        <DigestMethod Algorithm="http://www.w3.org/2001/04/xmlenc#sha256"/>
        <DigestValue>MmAIL40KuwFClAfCfhlujgcNcoUbQL68fZhmNQIfQK8=</DigestValue>
      </Reference>
      <Reference URI="/xl/printerSettings/printerSettings456.bin?ContentType=application/vnd.openxmlformats-officedocument.spreadsheetml.printerSettings">
        <DigestMethod Algorithm="http://www.w3.org/2001/04/xmlenc#sha256"/>
        <DigestValue>MmAIL40KuwFClAfCfhlujgcNcoUbQL68fZhmNQIfQK8=</DigestValue>
      </Reference>
      <Reference URI="/xl/printerSettings/printerSettings457.bin?ContentType=application/vnd.openxmlformats-officedocument.spreadsheetml.printerSettings">
        <DigestMethod Algorithm="http://www.w3.org/2001/04/xmlenc#sha256"/>
        <DigestValue>MmAIL40KuwFClAfCfhlujgcNcoUbQL68fZhmNQIfQK8=</DigestValue>
      </Reference>
      <Reference URI="/xl/printerSettings/printerSettings458.bin?ContentType=application/vnd.openxmlformats-officedocument.spreadsheetml.printerSettings">
        <DigestMethod Algorithm="http://www.w3.org/2001/04/xmlenc#sha256"/>
        <DigestValue>MmAIL40KuwFClAfCfhlujgcNcoUbQL68fZhmNQIfQK8=</DigestValue>
      </Reference>
      <Reference URI="/xl/printerSettings/printerSettings459.bin?ContentType=application/vnd.openxmlformats-officedocument.spreadsheetml.printerSettings">
        <DigestMethod Algorithm="http://www.w3.org/2001/04/xmlenc#sha256"/>
        <DigestValue>MmAIL40KuwFClAfCfhlujgcNcoUbQL68fZhmNQIfQK8=</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MmAIL40KuwFClAfCfhlujgcNcoUbQL68fZhmNQIfQK8=</DigestValue>
      </Reference>
      <Reference URI="/xl/printerSettings/printerSettings462.bin?ContentType=application/vnd.openxmlformats-officedocument.spreadsheetml.printerSettings">
        <DigestMethod Algorithm="http://www.w3.org/2001/04/xmlenc#sha256"/>
        <DigestValue>MmAIL40KuwFClAfCfhlujgcNcoUbQL68fZhmNQIfQK8=</DigestValue>
      </Reference>
      <Reference URI="/xl/printerSettings/printerSettings463.bin?ContentType=application/vnd.openxmlformats-officedocument.spreadsheetml.printerSettings">
        <DigestMethod Algorithm="http://www.w3.org/2001/04/xmlenc#sha256"/>
        <DigestValue>MmAIL40KuwFClAfCfhlujgcNcoUbQL68fZhmNQIfQK8=</DigestValue>
      </Reference>
      <Reference URI="/xl/printerSettings/printerSettings464.bin?ContentType=application/vnd.openxmlformats-officedocument.spreadsheetml.printerSettings">
        <DigestMethod Algorithm="http://www.w3.org/2001/04/xmlenc#sha256"/>
        <DigestValue>4sf+1AWluvbpxJKPd2Oye0vW/vjaIC4T1BxgDzXmoXg=</DigestValue>
      </Reference>
      <Reference URI="/xl/printerSettings/printerSettings465.bin?ContentType=application/vnd.openxmlformats-officedocument.spreadsheetml.printerSettings">
        <DigestMethod Algorithm="http://www.w3.org/2001/04/xmlenc#sha256"/>
        <DigestValue>MmAIL40KuwFClAfCfhlujgcNcoUbQL68fZhmNQIfQK8=</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1easXUpors9wW02Nqy5x8cLEF/3ZKBH0i2lLjO2Zsk8=</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AOaDuHtsifCB+3mFVZaFSjZ2jbySMm3+Pey0DhdCrvo=</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AOaDuHtsifCB+3mFVZaFSjZ2jbySMm3+Pey0DhdCrvo=</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MqlMFcdOU724y+XT0A1fb7kjq67gysaEXySjCDCzorU=</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+n5QTe6/grUf3JPx5J0xBRGlKRI8XimZKbgxCQVlTOM=</DigestValue>
      </Reference>
      <Reference URI="/xl/printerSettings/printerSettings483.bin?ContentType=application/vnd.openxmlformats-officedocument.spreadsheetml.printerSettings">
        <DigestMethod Algorithm="http://www.w3.org/2001/04/xmlenc#sha256"/>
        <DigestValue>k5z4QFvXyp5vMq4FDANuvQxvNZ735cuotFRYxi91M4M=</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MqlMFcdOU724y+XT0A1fb7kjq67gysaEXySjCDCzorU=</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AOaDuHtsifCB+3mFVZaFSjZ2jbySMm3+Pey0DhdCrvo=</DigestValue>
      </Reference>
      <Reference URI="/xl/printerSettings/printerSettings496.bin?ContentType=application/vnd.openxmlformats-officedocument.spreadsheetml.printerSettings">
        <DigestMethod Algorithm="http://www.w3.org/2001/04/xmlenc#sha256"/>
        <DigestValue>AOaDuHtsifCB+3mFVZaFSjZ2jbySMm3+Pey0DhdCrvo=</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AOaDuHtsifCB+3mFVZaFSjZ2jbySMm3+Pey0DhdCrvo=</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1easXUpors9wW02Nqy5x8cLEF/3ZKBH0i2lLjO2Zsk8=</DigestValue>
      </Reference>
      <Reference URI="/xl/printerSettings/printerSettings505.bin?ContentType=application/vnd.openxmlformats-officedocument.spreadsheetml.printerSettings">
        <DigestMethod Algorithm="http://www.w3.org/2001/04/xmlenc#sha256"/>
        <DigestValue>6HGumsjBk9X1CzCPpkG1pJTBdVyGv7gAJ+RWNO+yDTc=</DigestValue>
      </Reference>
      <Reference URI="/xl/printerSettings/printerSettings506.bin?ContentType=application/vnd.openxmlformats-officedocument.spreadsheetml.printerSettings">
        <DigestMethod Algorithm="http://www.w3.org/2001/04/xmlenc#sha256"/>
        <DigestValue>4sf+1AWluvbpxJKPd2Oye0vW/vjaIC4T1BxgDzXmoXg=</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+n5QTe6/grUf3JPx5J0xBRGlKRI8XimZKbgxCQVlTOM=</DigestValue>
      </Reference>
      <Reference URI="/xl/printerSettings/printerSettings509.bin?ContentType=application/vnd.openxmlformats-officedocument.spreadsheetml.printerSettings">
        <DigestMethod Algorithm="http://www.w3.org/2001/04/xmlenc#sha256"/>
        <DigestValue>k5z4QFvXyp5vMq4FDANuvQxvNZ735cuotFRYxi91M4M=</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6HGumsjBk9X1CzCPpkG1pJTBdVyGv7gAJ+RWNO+yDTc=</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1easXUpors9wW02Nqy5x8cLEF/3ZKBH0i2lLjO2Zsk8=</DigestValue>
      </Reference>
      <Reference URI="/xl/printerSettings/printerSettings520.bin?ContentType=application/vnd.openxmlformats-officedocument.spreadsheetml.printerSettings">
        <DigestMethod Algorithm="http://www.w3.org/2001/04/xmlenc#sha256"/>
        <DigestValue>1easXUpors9wW02Nqy5x8cLEF/3ZKBH0i2lLjO2Zsk8=</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AOaDuHtsifCB+3mFVZaFSjZ2jbySMm3+Pey0DhdCrvo=</DigestValue>
      </Reference>
      <Reference URI="/xl/printerSettings/printerSettings523.bin?ContentType=application/vnd.openxmlformats-officedocument.spreadsheetml.printerSettings">
        <DigestMethod Algorithm="http://www.w3.org/2001/04/xmlenc#sha256"/>
        <DigestValue>AOaDuHtsifCB+3mFVZaFSjZ2jbySMm3+Pey0DhdCrvo=</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olVzO14YzbBV9lyv2+iYJUax50tLLM5nhgg3hHHh9hE=</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AOaDuHtsifCB+3mFVZaFSjZ2jbySMm3+Pey0DhdCrvo=</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4sf+1AWluvbpxJKPd2Oye0vW/vjaIC4T1BxgDzXmoXg=</DigestValue>
      </Reference>
      <Reference URI="/xl/printerSettings/printerSettings531.bin?ContentType=application/vnd.openxmlformats-officedocument.spreadsheetml.printerSettings">
        <DigestMethod Algorithm="http://www.w3.org/2001/04/xmlenc#sha256"/>
        <DigestValue>1easXUpors9wW02Nqy5x8cLEF/3ZKBH0i2lLjO2Zsk8=</DigestValue>
      </Reference>
      <Reference URI="/xl/printerSettings/printerSettings532.bin?ContentType=application/vnd.openxmlformats-officedocument.spreadsheetml.printerSettings">
        <DigestMethod Algorithm="http://www.w3.org/2001/04/xmlenc#sha256"/>
        <DigestValue>1easXUpors9wW02Nqy5x8cLEF/3ZKBH0i2lLjO2Zsk8=</DigestValue>
      </Reference>
      <Reference URI="/xl/printerSettings/printerSettings533.bin?ContentType=application/vnd.openxmlformats-officedocument.spreadsheetml.printerSettings">
        <DigestMethod Algorithm="http://www.w3.org/2001/04/xmlenc#sha256"/>
        <DigestValue>4sf+1AWluvbpxJKPd2Oye0vW/vjaIC4T1BxgDzXmoXg=</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4sf+1AWluvbpxJKPd2Oye0vW/vjaIC4T1BxgDzXmoXg=</DigestValue>
      </Reference>
      <Reference URI="/xl/printerSettings/printerSettings536.bin?ContentType=application/vnd.openxmlformats-officedocument.spreadsheetml.printerSettings">
        <DigestMethod Algorithm="http://www.w3.org/2001/04/xmlenc#sha256"/>
        <DigestValue>+n5QTe6/grUf3JPx5J0xBRGlKRI8XimZKbgxCQVlTOM=</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olVzO14YzbBV9lyv2+iYJUax50tLLM5nhgg3hHHh9hE=</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1easXUpors9wW02Nqy5x8cLEF/3ZKBH0i2lLjO2Zsk8=</DigestValue>
      </Reference>
      <Reference URI="/xl/printerSettings/printerSettings541.bin?ContentType=application/vnd.openxmlformats-officedocument.spreadsheetml.printerSettings">
        <DigestMethod Algorithm="http://www.w3.org/2001/04/xmlenc#sha256"/>
        <DigestValue>4sf+1AWluvbpxJKPd2Oye0vW/vjaIC4T1BxgDzXmoXg=</DigestValue>
      </Reference>
      <Reference URI="/xl/printerSettings/printerSettings542.bin?ContentType=application/vnd.openxmlformats-officedocument.spreadsheetml.printerSettings">
        <DigestMethod Algorithm="http://www.w3.org/2001/04/xmlenc#sha256"/>
        <DigestValue>1easXUpors9wW02Nqy5x8cLEF/3ZKBH0i2lLjO2Zsk8=</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AOaDuHtsifCB+3mFVZaFSjZ2jbySMm3+Pey0DhdCrvo=</DigestValue>
      </Reference>
      <Reference URI="/xl/printerSettings/printerSettings545.bin?ContentType=application/vnd.openxmlformats-officedocument.spreadsheetml.printerSettings">
        <DigestMethod Algorithm="http://www.w3.org/2001/04/xmlenc#sha256"/>
        <DigestValue>AOaDuHtsifCB+3mFVZaFSjZ2jbySMm3+Pey0DhdCrvo=</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olVzO14YzbBV9lyv2+iYJUax50tLLM5nhgg3hHHh9hE=</DigestValue>
      </Reference>
      <Reference URI="/xl/printerSettings/printerSettings548.bin?ContentType=application/vnd.openxmlformats-officedocument.spreadsheetml.printerSettings">
        <DigestMethod Algorithm="http://www.w3.org/2001/04/xmlenc#sha256"/>
        <DigestValue>olVzO14YzbBV9lyv2+iYJUax50tLLM5nhgg3hHHh9hE=</DigestValue>
      </Reference>
      <Reference URI="/xl/printerSettings/printerSettings549.bin?ContentType=application/vnd.openxmlformats-officedocument.spreadsheetml.printerSettings">
        <DigestMethod Algorithm="http://www.w3.org/2001/04/xmlenc#sha256"/>
        <DigestValue>8GxkY5aNhNEnoEVYHUJIUahyjoG+SZPiNovYigm2zjw=</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AOaDuHtsifCB+3mFVZaFSjZ2jbySMm3+Pey0DhdCrvo=</DigestValue>
      </Reference>
      <Reference URI="/xl/printerSettings/printerSettings552.bin?ContentType=application/vnd.openxmlformats-officedocument.spreadsheetml.printerSettings">
        <DigestMethod Algorithm="http://www.w3.org/2001/04/xmlenc#sha256"/>
        <DigestValue>4sf+1AWluvbpxJKPd2Oye0vW/vjaIC4T1BxgDzXmoXg=</DigestValue>
      </Reference>
      <Reference URI="/xl/printerSettings/printerSettings553.bin?ContentType=application/vnd.openxmlformats-officedocument.spreadsheetml.printerSettings">
        <DigestMethod Algorithm="http://www.w3.org/2001/04/xmlenc#sha256"/>
        <DigestValue>1easXUpors9wW02Nqy5x8cLEF/3ZKBH0i2lLjO2Zsk8=</DigestValue>
      </Reference>
      <Reference URI="/xl/printerSettings/printerSettings554.bin?ContentType=application/vnd.openxmlformats-officedocument.spreadsheetml.printerSettings">
        <DigestMethod Algorithm="http://www.w3.org/2001/04/xmlenc#sha256"/>
        <DigestValue>1easXUpors9wW02Nqy5x8cLEF/3ZKBH0i2lLjO2Zsk8=</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1easXUpors9wW02Nqy5x8cLEF/3ZKBH0i2lLjO2Zsk8=</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1easXUpors9wW02Nqy5x8cLEF/3ZKBH0i2lLjO2Zsk8=</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AOaDuHtsifCB+3mFVZaFSjZ2jbySMm3+Pey0DhdCrvo=</DigestValue>
      </Reference>
      <Reference URI="/xl/printerSettings/printerSettings565.bin?ContentType=application/vnd.openxmlformats-officedocument.spreadsheetml.printerSettings">
        <DigestMethod Algorithm="http://www.w3.org/2001/04/xmlenc#sha256"/>
        <DigestValue>AOaDuHtsifCB+3mFVZaFSjZ2jbySMm3+Pey0DhdCrvo=</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8GxkY5aNhNEnoEVYHUJIUahyjoG+SZPiNovYigm2zjw=</DigestValue>
      </Reference>
      <Reference URI="/xl/printerSettings/printerSettings568.bin?ContentType=application/vnd.openxmlformats-officedocument.spreadsheetml.printerSettings">
        <DigestMethod Algorithm="http://www.w3.org/2001/04/xmlenc#sha256"/>
        <DigestValue>8GxkY5aNhNEnoEVYHUJIUahyjoG+SZPiNovYigm2zjw=</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4sf+1AWluvbpxJKPd2Oye0vW/vjaIC4T1BxgDzXmoXg=</DigestValue>
      </Reference>
      <Reference URI="/xl/printerSettings/printerSettings572.bin?ContentType=application/vnd.openxmlformats-officedocument.spreadsheetml.printerSettings">
        <DigestMethod Algorithm="http://www.w3.org/2001/04/xmlenc#sha256"/>
        <DigestValue>1easXUpors9wW02Nqy5x8cLEF/3ZKBH0i2lLjO2Zsk8=</DigestValue>
      </Reference>
      <Reference URI="/xl/printerSettings/printerSettings573.bin?ContentType=application/vnd.openxmlformats-officedocument.spreadsheetml.printerSettings">
        <DigestMethod Algorithm="http://www.w3.org/2001/04/xmlenc#sha256"/>
        <DigestValue>1easXUpors9wW02Nqy5x8cLEF/3ZKBH0i2lLjO2Zsk8=</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1easXUpors9wW02Nqy5x8cLEF/3ZKBH0i2lLjO2Zsk8=</DigestValue>
      </Reference>
      <Reference URI="/xl/printerSettings/printerSettings58.bin?ContentType=application/vnd.openxmlformats-officedocument.spreadsheetml.printerSettings">
        <DigestMethod Algorithm="http://www.w3.org/2001/04/xmlenc#sha256"/>
        <DigestValue>k5z4QFvXyp5vMq4FDANuvQxvNZ735cuotFRYxi91M4M=</DigestValue>
      </Reference>
      <Reference URI="/xl/printerSettings/printerSettings580.bin?ContentType=application/vnd.openxmlformats-officedocument.spreadsheetml.printerSettings">
        <DigestMethod Algorithm="http://www.w3.org/2001/04/xmlenc#sha256"/>
        <DigestValue>4sf+1AWluvbpxJKPd2Oye0vW/vjaIC4T1BxgDzXmoXg=</DigestValue>
      </Reference>
      <Reference URI="/xl/printerSettings/printerSettings581.bin?ContentType=application/vnd.openxmlformats-officedocument.spreadsheetml.printerSettings">
        <DigestMethod Algorithm="http://www.w3.org/2001/04/xmlenc#sha256"/>
        <DigestValue>1easXUpors9wW02Nqy5x8cLEF/3ZKBH0i2lLjO2Zsk8=</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AOaDuHtsifCB+3mFVZaFSjZ2jbySMm3+Pey0DhdCrvo=</DigestValue>
      </Reference>
      <Reference URI="/xl/printerSettings/printerSettings584.bin?ContentType=application/vnd.openxmlformats-officedocument.spreadsheetml.printerSettings">
        <DigestMethod Algorithm="http://www.w3.org/2001/04/xmlenc#sha256"/>
        <DigestValue>AOaDuHtsifCB+3mFVZaFSjZ2jbySMm3+Pey0DhdCrvo=</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AOaDuHtsifCB+3mFVZaFSjZ2jbySMm3+Pey0DhdCrvo=</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1easXUpors9wW02Nqy5x8cLEF/3ZKBH0i2lLjO2Zsk8=</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BsIAjKOA+fRd+S8nF8NlmZ2fAwRQrX2fbojeS8s8IHY=</DigestValue>
      </Reference>
      <Reference URI="/xl/printerSettings/printerSettings594.bin?ContentType=application/vnd.openxmlformats-officedocument.spreadsheetml.printerSettings">
        <DigestMethod Algorithm="http://www.w3.org/2001/04/xmlenc#sha256"/>
        <DigestValue>+n5QTe6/grUf3JPx5J0xBRGlKRI8XimZKbgxCQVlTOM=</DigestValue>
      </Reference>
      <Reference URI="/xl/printerSettings/printerSettings595.bin?ContentType=application/vnd.openxmlformats-officedocument.spreadsheetml.printerSettings">
        <DigestMethod Algorithm="http://www.w3.org/2001/04/xmlenc#sha256"/>
        <DigestValue>+qz51KCQnZTjgrS1g4SKzjcASC9Lf3Y9XDV+3r0gQiE=</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BsIAjKOA+fRd+S8nF8NlmZ2fAwRQrX2fbojeS8s8IHY=</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+n5QTe6/grUf3JPx5J0xBRGlKRI8XimZKbgxCQVlTOM=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1easXUpors9wW02Nqy5x8cLEF/3ZKBH0i2lLjO2Zsk8=</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AOaDuHtsifCB+3mFVZaFSjZ2jbySMm3+Pey0DhdCrvo=</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1easXUpors9wW02Nqy5x8cLEF/3ZKBH0i2lLjO2Zsk8=</DigestValue>
      </Reference>
      <Reference URI="/xl/printerSettings/printerSettings612.bin?ContentType=application/vnd.openxmlformats-officedocument.spreadsheetml.printerSettings">
        <DigestMethod Algorithm="http://www.w3.org/2001/04/xmlenc#sha256"/>
        <DigestValue>6HGumsjBk9X1CzCPpkG1pJTBdVyGv7gAJ+RWNO+yDTc=</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+n5QTe6/grUf3JPx5J0xBRGlKRI8XimZKbgxCQVlTOM=</DigestValue>
      </Reference>
      <Reference URI="/xl/printerSettings/printerSettings617.bin?ContentType=application/vnd.openxmlformats-officedocument.spreadsheetml.printerSettings">
        <DigestMethod Algorithm="http://www.w3.org/2001/04/xmlenc#sha256"/>
        <DigestValue>+qz51KCQnZTjgrS1g4SKzjcASC9Lf3Y9XDV+3r0gQiE=</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6HGumsjBk9X1CzCPpkG1pJTBdVyGv7gAJ+RWNO+yDTc=</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6HGumsjBk9X1CzCPpkG1pJTBdVyGv7gAJ+RWNO+yDTc=</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6HGumsjBk9X1CzCPpkG1pJTBdVyGv7gAJ+RWNO+yDTc=</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6HGumsjBk9X1CzCPpkG1pJTBdVyGv7gAJ+RWNO+yDTc=</DigestValue>
      </Reference>
      <Reference URI="/xl/printerSettings/printerSettings628.bin?ContentType=application/vnd.openxmlformats-officedocument.spreadsheetml.printerSettings">
        <DigestMethod Algorithm="http://www.w3.org/2001/04/xmlenc#sha256"/>
        <DigestValue>6HGumsjBk9X1CzCPpkG1pJTBdVyGv7gAJ+RWNO+yDTc=</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1easXUpors9wW02Nqy5x8cLEF/3ZKBH0i2lLjO2Zsk8=</DigestValue>
      </Reference>
      <Reference URI="/xl/printerSettings/printerSettings633.bin?ContentType=application/vnd.openxmlformats-officedocument.spreadsheetml.printerSettings">
        <DigestMethod Algorithm="http://www.w3.org/2001/04/xmlenc#sha256"/>
        <DigestValue>4sf+1AWluvbpxJKPd2Oye0vW/vjaIC4T1BxgDzXmoXg=</DigestValue>
      </Reference>
      <Reference URI="/xl/printerSettings/printerSettings634.bin?ContentType=application/vnd.openxmlformats-officedocument.spreadsheetml.printerSettings">
        <DigestMethod Algorithm="http://www.w3.org/2001/04/xmlenc#sha256"/>
        <DigestValue>AOaDuHtsifCB+3mFVZaFSjZ2jbySMm3+Pey0DhdCrvo=</DigestValue>
      </Reference>
      <Reference URI="/xl/printerSettings/printerSettings635.bin?ContentType=application/vnd.openxmlformats-officedocument.spreadsheetml.printerSettings">
        <DigestMethod Algorithm="http://www.w3.org/2001/04/xmlenc#sha256"/>
        <DigestValue>AOaDuHtsifCB+3mFVZaFSjZ2jbySMm3+Pey0DhdCrvo=</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tqRCJ6NYWFyhg0LZiu9kApQNB0g986FIBqUUqSZhLZI=</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of7e69Q2YUK5wnpjK1sjfpK0R8ZDHUF6X025UwUgeiI=</DigestValue>
      </Reference>
      <Reference URI="/xl/printerSettings/printerSettings641.bin?ContentType=application/vnd.openxmlformats-officedocument.spreadsheetml.printerSettings">
        <DigestMethod Algorithm="http://www.w3.org/2001/04/xmlenc#sha256"/>
        <DigestValue>bLVNAV8VJwtMVmiOBiMQdFszUCDIW1hxymk7IrHKLZ4=</DigestValue>
      </Reference>
      <Reference URI="/xl/printerSettings/printerSettings642.bin?ContentType=application/vnd.openxmlformats-officedocument.spreadsheetml.printerSettings">
        <DigestMethod Algorithm="http://www.w3.org/2001/04/xmlenc#sha256"/>
        <DigestValue>of7e69Q2YUK5wnpjK1sjfpK0R8ZDHUF6X025UwUgeiI=</DigestValue>
      </Reference>
      <Reference URI="/xl/printerSettings/printerSettings643.bin?ContentType=application/vnd.openxmlformats-officedocument.spreadsheetml.printerSettings">
        <DigestMethod Algorithm="http://www.w3.org/2001/04/xmlenc#sha256"/>
        <DigestValue>iymKb5/28bEaNaKalmA5LN8vLzkw8JbPPGU9ZqhD6cA=</DigestValue>
      </Reference>
      <Reference URI="/xl/printerSettings/printerSettings644.bin?ContentType=application/vnd.openxmlformats-officedocument.spreadsheetml.printerSettings">
        <DigestMethod Algorithm="http://www.w3.org/2001/04/xmlenc#sha256"/>
        <DigestValue>iymKb5/28bEaNaKalmA5LN8vLzkw8JbPPGU9ZqhD6cA=</DigestValue>
      </Reference>
      <Reference URI="/xl/printerSettings/printerSettings645.bin?ContentType=application/vnd.openxmlformats-officedocument.spreadsheetml.printerSettings">
        <DigestMethod Algorithm="http://www.w3.org/2001/04/xmlenc#sha256"/>
        <DigestValue>of7e69Q2YUK5wnpjK1sjfpK0R8ZDHUF6X025UwUgeiI=</DigestValue>
      </Reference>
      <Reference URI="/xl/printerSettings/printerSettings646.bin?ContentType=application/vnd.openxmlformats-officedocument.spreadsheetml.printerSettings">
        <DigestMethod Algorithm="http://www.w3.org/2001/04/xmlenc#sha256"/>
        <DigestValue>of7e69Q2YUK5wnpjK1sjfpK0R8ZDHUF6X025UwUgeiI=</DigestValue>
      </Reference>
      <Reference URI="/xl/printerSettings/printerSettings647.bin?ContentType=application/vnd.openxmlformats-officedocument.spreadsheetml.printerSettings">
        <DigestMethod Algorithm="http://www.w3.org/2001/04/xmlenc#sha256"/>
        <DigestValue>ifFw/UNXJPpaHH+uaxx1y1rPwjg/yn5QlflMbaVq85M=</DigestValue>
      </Reference>
      <Reference URI="/xl/printerSettings/printerSettings648.bin?ContentType=application/vnd.openxmlformats-officedocument.spreadsheetml.printerSettings">
        <DigestMethod Algorithm="http://www.w3.org/2001/04/xmlenc#sha256"/>
        <DigestValue>ifFw/UNXJPpaHH+uaxx1y1rPwjg/yn5QlflMbaVq85M=</DigestValue>
      </Reference>
      <Reference URI="/xl/printerSettings/printerSettings649.bin?ContentType=application/vnd.openxmlformats-officedocument.spreadsheetml.printerSettings">
        <DigestMethod Algorithm="http://www.w3.org/2001/04/xmlenc#sha256"/>
        <DigestValue>of7e69Q2YUK5wnpjK1sjfpK0R8ZDHUF6X025UwUgeiI=</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ifFw/UNXJPpaHH+uaxx1y1rPwjg/yn5QlflMbaVq85M=</DigestValue>
      </Reference>
      <Reference URI="/xl/printerSettings/printerSettings651.bin?ContentType=application/vnd.openxmlformats-officedocument.spreadsheetml.printerSettings">
        <DigestMethod Algorithm="http://www.w3.org/2001/04/xmlenc#sha256"/>
        <DigestValue>of7e69Q2YUK5wnpjK1sjfpK0R8ZDHUF6X025UwUgeiI=</DigestValue>
      </Reference>
      <Reference URI="/xl/printerSettings/printerSettings652.bin?ContentType=application/vnd.openxmlformats-officedocument.spreadsheetml.printerSettings">
        <DigestMethod Algorithm="http://www.w3.org/2001/04/xmlenc#sha256"/>
        <DigestValue>z6IYKP1LJhaUWbkOpEZD1FV7WrvU4y3OO7KfqpNLK/A=</DigestValue>
      </Reference>
      <Reference URI="/xl/printerSettings/printerSettings653.bin?ContentType=application/vnd.openxmlformats-officedocument.spreadsheetml.printerSettings">
        <DigestMethod Algorithm="http://www.w3.org/2001/04/xmlenc#sha256"/>
        <DigestValue>of7e69Q2YUK5wnpjK1sjfpK0R8ZDHUF6X025UwUgeiI=</DigestValue>
      </Reference>
      <Reference URI="/xl/printerSettings/printerSettings654.bin?ContentType=application/vnd.openxmlformats-officedocument.spreadsheetml.printerSettings">
        <DigestMethod Algorithm="http://www.w3.org/2001/04/xmlenc#sha256"/>
        <DigestValue>iymKb5/28bEaNaKalmA5LN8vLzkw8JbPPGU9ZqhD6cA=</DigestValue>
      </Reference>
      <Reference URI="/xl/printerSettings/printerSettings655.bin?ContentType=application/vnd.openxmlformats-officedocument.spreadsheetml.printerSettings">
        <DigestMethod Algorithm="http://www.w3.org/2001/04/xmlenc#sha256"/>
        <DigestValue>of7e69Q2YUK5wnpjK1sjfpK0R8ZDHUF6X025UwUgeiI=</DigestValue>
      </Reference>
      <Reference URI="/xl/printerSettings/printerSettings656.bin?ContentType=application/vnd.openxmlformats-officedocument.spreadsheetml.printerSettings">
        <DigestMethod Algorithm="http://www.w3.org/2001/04/xmlenc#sha256"/>
        <DigestValue>iymKb5/28bEaNaKalmA5LN8vLzkw8JbPPGU9ZqhD6cA=</DigestValue>
      </Reference>
      <Reference URI="/xl/printerSettings/printerSettings657.bin?ContentType=application/vnd.openxmlformats-officedocument.spreadsheetml.printerSettings">
        <DigestMethod Algorithm="http://www.w3.org/2001/04/xmlenc#sha256"/>
        <DigestValue>of7e69Q2YUK5wnpjK1sjfpK0R8ZDHUF6X025UwUgeiI=</DigestValue>
      </Reference>
      <Reference URI="/xl/printerSettings/printerSettings658.bin?ContentType=application/vnd.openxmlformats-officedocument.spreadsheetml.printerSettings">
        <DigestMethod Algorithm="http://www.w3.org/2001/04/xmlenc#sha256"/>
        <DigestValue>bLVNAV8VJwtMVmiOBiMQdFszUCDIW1hxymk7IrHKLZ4=</DigestValue>
      </Reference>
      <Reference URI="/xl/printerSettings/printerSettings659.bin?ContentType=application/vnd.openxmlformats-officedocument.spreadsheetml.printerSettings">
        <DigestMethod Algorithm="http://www.w3.org/2001/04/xmlenc#sha256"/>
        <DigestValue>bLVNAV8VJwtMVmiOBiMQdFszUCDIW1hxymk7IrHKLZ4=</DigestValue>
      </Reference>
      <Reference URI="/xl/printerSettings/printerSettings66.bin?ContentType=application/vnd.openxmlformats-officedocument.spreadsheetml.printerSettings">
        <DigestMethod Algorithm="http://www.w3.org/2001/04/xmlenc#sha256"/>
        <DigestValue>4sf+1AWluvbpxJKPd2Oye0vW/vjaIC4T1BxgDzXmoXg=</DigestValue>
      </Reference>
      <Reference URI="/xl/printerSettings/printerSettings660.bin?ContentType=application/vnd.openxmlformats-officedocument.spreadsheetml.printerSettings">
        <DigestMethod Algorithm="http://www.w3.org/2001/04/xmlenc#sha256"/>
        <DigestValue>of7e69Q2YUK5wnpjK1sjfpK0R8ZDHUF6X025UwUgeiI=</DigestValue>
      </Reference>
      <Reference URI="/xl/printerSettings/printerSettings661.bin?ContentType=application/vnd.openxmlformats-officedocument.spreadsheetml.printerSettings">
        <DigestMethod Algorithm="http://www.w3.org/2001/04/xmlenc#sha256"/>
        <DigestValue>tqRCJ6NYWFyhg0LZiu9kApQNB0g986FIBqUUqSZhLZI=</DigestValue>
      </Reference>
      <Reference URI="/xl/printerSettings/printerSettings662.bin?ContentType=application/vnd.openxmlformats-officedocument.spreadsheetml.printerSettings">
        <DigestMethod Algorithm="http://www.w3.org/2001/04/xmlenc#sha256"/>
        <DigestValue>tqRCJ6NYWFyhg0LZiu9kApQNB0g986FIBqUUqSZhLZI=</DigestValue>
      </Reference>
      <Reference URI="/xl/printerSettings/printerSettings663.bin?ContentType=application/vnd.openxmlformats-officedocument.spreadsheetml.printerSettings">
        <DigestMethod Algorithm="http://www.w3.org/2001/04/xmlenc#sha256"/>
        <DigestValue>H3An+C7tBcBeSpEymAszO6PvdCgqobIC9NSPkiZ+tek=</DigestValue>
      </Reference>
      <Reference URI="/xl/printerSettings/printerSettings664.bin?ContentType=application/vnd.openxmlformats-officedocument.spreadsheetml.printerSettings">
        <DigestMethod Algorithm="http://www.w3.org/2001/04/xmlenc#sha256"/>
        <DigestValue>VQQFUkskIxPMBqKCj896f9FJ5pTZmUEr/J/2Mwz07Ks=</DigestValue>
      </Reference>
      <Reference URI="/xl/printerSettings/printerSettings665.bin?ContentType=application/vnd.openxmlformats-officedocument.spreadsheetml.printerSettings">
        <DigestMethod Algorithm="http://www.w3.org/2001/04/xmlenc#sha256"/>
        <DigestValue>rIFM0HglwlPrDPL+rw1hHS7uFM31eP6Ed+eI7ZidXX0=</DigestValue>
      </Reference>
      <Reference URI="/xl/printerSettings/printerSettings666.bin?ContentType=application/vnd.openxmlformats-officedocument.spreadsheetml.printerSettings">
        <DigestMethod Algorithm="http://www.w3.org/2001/04/xmlenc#sha256"/>
        <DigestValue>VQQFUkskIxPMBqKCj896f9FJ5pTZmUEr/J/2Mwz07Ks=</DigestValue>
      </Reference>
      <Reference URI="/xl/printerSettings/printerSettings667.bin?ContentType=application/vnd.openxmlformats-officedocument.spreadsheetml.printerSettings">
        <DigestMethod Algorithm="http://www.w3.org/2001/04/xmlenc#sha256"/>
        <DigestValue>ibUXr0vOm8xoppsqwvt/qoaR34aZo1Bt8nGr51G3MxU=</DigestValue>
      </Reference>
      <Reference URI="/xl/printerSettings/printerSettings668.bin?ContentType=application/vnd.openxmlformats-officedocument.spreadsheetml.printerSettings">
        <DigestMethod Algorithm="http://www.w3.org/2001/04/xmlenc#sha256"/>
        <DigestValue>ibUXr0vOm8xoppsqwvt/qoaR34aZo1Bt8nGr51G3MxU=</DigestValue>
      </Reference>
      <Reference URI="/xl/printerSettings/printerSettings669.bin?ContentType=application/vnd.openxmlformats-officedocument.spreadsheetml.printerSettings">
        <DigestMethod Algorithm="http://www.w3.org/2001/04/xmlenc#sha256"/>
        <DigestValue>VQQFUkskIxPMBqKCj896f9FJ5pTZmUEr/J/2Mwz07Ks=</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VQQFUkskIxPMBqKCj896f9FJ5pTZmUEr/J/2Mwz07Ks=</DigestValue>
      </Reference>
      <Reference URI="/xl/printerSettings/printerSettings671.bin?ContentType=application/vnd.openxmlformats-officedocument.spreadsheetml.printerSettings">
        <DigestMethod Algorithm="http://www.w3.org/2001/04/xmlenc#sha256"/>
        <DigestValue>ifFw/UNXJPpaHH+uaxx1y1rPwjg/yn5QlflMbaVq85M=</DigestValue>
      </Reference>
      <Reference URI="/xl/printerSettings/printerSettings672.bin?ContentType=application/vnd.openxmlformats-officedocument.spreadsheetml.printerSettings">
        <DigestMethod Algorithm="http://www.w3.org/2001/04/xmlenc#sha256"/>
        <DigestValue>ifFw/UNXJPpaHH+uaxx1y1rPwjg/yn5QlflMbaVq85M=</DigestValue>
      </Reference>
      <Reference URI="/xl/printerSettings/printerSettings673.bin?ContentType=application/vnd.openxmlformats-officedocument.spreadsheetml.printerSettings">
        <DigestMethod Algorithm="http://www.w3.org/2001/04/xmlenc#sha256"/>
        <DigestValue>VQQFUkskIxPMBqKCj896f9FJ5pTZmUEr/J/2Mwz07Ks=</DigestValue>
      </Reference>
      <Reference URI="/xl/printerSettings/printerSettings674.bin?ContentType=application/vnd.openxmlformats-officedocument.spreadsheetml.printerSettings">
        <DigestMethod Algorithm="http://www.w3.org/2001/04/xmlenc#sha256"/>
        <DigestValue>ifFw/UNXJPpaHH+uaxx1y1rPwjg/yn5QlflMbaVq85M=</DigestValue>
      </Reference>
      <Reference URI="/xl/printerSettings/printerSettings675.bin?ContentType=application/vnd.openxmlformats-officedocument.spreadsheetml.printerSettings">
        <DigestMethod Algorithm="http://www.w3.org/2001/04/xmlenc#sha256"/>
        <DigestValue>VQQFUkskIxPMBqKCj896f9FJ5pTZmUEr/J/2Mwz07Ks=</DigestValue>
      </Reference>
      <Reference URI="/xl/printerSettings/printerSettings676.bin?ContentType=application/vnd.openxmlformats-officedocument.spreadsheetml.printerSettings">
        <DigestMethod Algorithm="http://www.w3.org/2001/04/xmlenc#sha256"/>
        <DigestValue>H3An+C7tBcBeSpEymAszO6PvdCgqobIC9NSPkiZ+tek=</DigestValue>
      </Reference>
      <Reference URI="/xl/printerSettings/printerSettings677.bin?ContentType=application/vnd.openxmlformats-officedocument.spreadsheetml.printerSettings">
        <DigestMethod Algorithm="http://www.w3.org/2001/04/xmlenc#sha256"/>
        <DigestValue>VQQFUkskIxPMBqKCj896f9FJ5pTZmUEr/J/2Mwz07Ks=</DigestValue>
      </Reference>
      <Reference URI="/xl/printerSettings/printerSettings678.bin?ContentType=application/vnd.openxmlformats-officedocument.spreadsheetml.printerSettings">
        <DigestMethod Algorithm="http://www.w3.org/2001/04/xmlenc#sha256"/>
        <DigestValue>ibUXr0vOm8xoppsqwvt/qoaR34aZo1Bt8nGr51G3MxU=</DigestValue>
      </Reference>
      <Reference URI="/xl/printerSettings/printerSettings679.bin?ContentType=application/vnd.openxmlformats-officedocument.spreadsheetml.printerSettings">
        <DigestMethod Algorithm="http://www.w3.org/2001/04/xmlenc#sha256"/>
        <DigestValue>VQQFUkskIxPMBqKCj896f9FJ5pTZmUEr/J/2Mwz07Ks=</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ibUXr0vOm8xoppsqwvt/qoaR34aZo1Bt8nGr51G3MxU=</DigestValue>
      </Reference>
      <Reference URI="/xl/printerSettings/printerSettings681.bin?ContentType=application/vnd.openxmlformats-officedocument.spreadsheetml.printerSettings">
        <DigestMethod Algorithm="http://www.w3.org/2001/04/xmlenc#sha256"/>
        <DigestValue>VQQFUkskIxPMBqKCj896f9FJ5pTZmUEr/J/2Mwz07Ks=</DigestValue>
      </Reference>
      <Reference URI="/xl/printerSettings/printerSettings682.bin?ContentType=application/vnd.openxmlformats-officedocument.spreadsheetml.printerSettings">
        <DigestMethod Algorithm="http://www.w3.org/2001/04/xmlenc#sha256"/>
        <DigestValue>rIFM0HglwlPrDPL+rw1hHS7uFM31eP6Ed+eI7ZidXX0=</DigestValue>
      </Reference>
      <Reference URI="/xl/printerSettings/printerSettings683.bin?ContentType=application/vnd.openxmlformats-officedocument.spreadsheetml.printerSettings">
        <DigestMethod Algorithm="http://www.w3.org/2001/04/xmlenc#sha256"/>
        <DigestValue>rIFM0HglwlPrDPL+rw1hHS7uFM31eP6Ed+eI7ZidXX0=</DigestValue>
      </Reference>
      <Reference URI="/xl/printerSettings/printerSettings684.bin?ContentType=application/vnd.openxmlformats-officedocument.spreadsheetml.printerSettings">
        <DigestMethod Algorithm="http://www.w3.org/2001/04/xmlenc#sha256"/>
        <DigestValue>VQQFUkskIxPMBqKCj896f9FJ5pTZmUEr/J/2Mwz07Ks=</DigestValue>
      </Reference>
      <Reference URI="/xl/printerSettings/printerSettings685.bin?ContentType=application/vnd.openxmlformats-officedocument.spreadsheetml.printerSettings">
        <DigestMethod Algorithm="http://www.w3.org/2001/04/xmlenc#sha256"/>
        <DigestValue>H3An+C7tBcBeSpEymAszO6PvdCgqobIC9NSPkiZ+tek=</DigestValue>
      </Reference>
      <Reference URI="/xl/printerSettings/printerSettings686.bin?ContentType=application/vnd.openxmlformats-officedocument.spreadsheetml.printerSettings">
        <DigestMethod Algorithm="http://www.w3.org/2001/04/xmlenc#sha256"/>
        <DigestValue>H3An+C7tBcBeSpEymAszO6PvdCgqobIC9NSPkiZ+tek=</DigestValue>
      </Reference>
      <Reference URI="/xl/printerSettings/printerSettings687.bin?ContentType=application/vnd.openxmlformats-officedocument.spreadsheetml.printerSettings">
        <DigestMethod Algorithm="http://www.w3.org/2001/04/xmlenc#sha256"/>
        <DigestValue>6FkLDuM0a2JWCe/NCqkfkFGGsEKEOqzdjtYNAetQkvQ=</DigestValue>
      </Reference>
      <Reference URI="/xl/printerSettings/printerSettings688.bin?ContentType=application/vnd.openxmlformats-officedocument.spreadsheetml.printerSettings">
        <DigestMethod Algorithm="http://www.w3.org/2001/04/xmlenc#sha256"/>
        <DigestValue>r3XBjBuS7s7/RC+8u1aGIzrWq5LgqIgb+WoWE2tSozg=</DigestValue>
      </Reference>
      <Reference URI="/xl/printerSettings/printerSettings689.bin?ContentType=application/vnd.openxmlformats-officedocument.spreadsheetml.printerSettings">
        <DigestMethod Algorithm="http://www.w3.org/2001/04/xmlenc#sha256"/>
        <DigestValue>9yMZBLR4Nrye9a/Pzc53qddzqCFUYQmUHfyLaVdcDbE=</DigestValue>
      </Reference>
      <Reference URI="/xl/printerSettings/printerSettings69.bin?ContentType=application/vnd.openxmlformats-officedocument.spreadsheetml.printerSettings">
        <DigestMethod Algorithm="http://www.w3.org/2001/04/xmlenc#sha256"/>
        <DigestValue>6HGumsjBk9X1CzCPpkG1pJTBdVyGv7gAJ+RWNO+yDTc=</DigestValue>
      </Reference>
      <Reference URI="/xl/printerSettings/printerSettings690.bin?ContentType=application/vnd.openxmlformats-officedocument.spreadsheetml.printerSettings">
        <DigestMethod Algorithm="http://www.w3.org/2001/04/xmlenc#sha256"/>
        <DigestValue>r3XBjBuS7s7/RC+8u1aGIzrWq5LgqIgb+WoWE2tSozg=</DigestValue>
      </Reference>
      <Reference URI="/xl/printerSettings/printerSettings691.bin?ContentType=application/vnd.openxmlformats-officedocument.spreadsheetml.printerSettings">
        <DigestMethod Algorithm="http://www.w3.org/2001/04/xmlenc#sha256"/>
        <DigestValue>ibUXr0vOm8xoppsqwvt/qoaR34aZo1Bt8nGr51G3MxU=</DigestValue>
      </Reference>
      <Reference URI="/xl/printerSettings/printerSettings692.bin?ContentType=application/vnd.openxmlformats-officedocument.spreadsheetml.printerSettings">
        <DigestMethod Algorithm="http://www.w3.org/2001/04/xmlenc#sha256"/>
        <DigestValue>ibUXr0vOm8xoppsqwvt/qoaR34aZo1Bt8nGr51G3MxU=</DigestValue>
      </Reference>
      <Reference URI="/xl/printerSettings/printerSettings693.bin?ContentType=application/vnd.openxmlformats-officedocument.spreadsheetml.printerSettings">
        <DigestMethod Algorithm="http://www.w3.org/2001/04/xmlenc#sha256"/>
        <DigestValue>RHPsmZQlM/7r6S3JHgxRNOuiVFqH9Hz5NSR8UPtm0PA=</DigestValue>
      </Reference>
      <Reference URI="/xl/printerSettings/printerSettings694.bin?ContentType=application/vnd.openxmlformats-officedocument.spreadsheetml.printerSettings">
        <DigestMethod Algorithm="http://www.w3.org/2001/04/xmlenc#sha256"/>
        <DigestValue>r3XBjBuS7s7/RC+8u1aGIzrWq5LgqIgb+WoWE2tSozg=</DigestValue>
      </Reference>
      <Reference URI="/xl/printerSettings/printerSettings695.bin?ContentType=application/vnd.openxmlformats-officedocument.spreadsheetml.printerSettings">
        <DigestMethod Algorithm="http://www.w3.org/2001/04/xmlenc#sha256"/>
        <DigestValue>ifFw/UNXJPpaHH+uaxx1y1rPwjg/yn5QlflMbaVq85M=</DigestValue>
      </Reference>
      <Reference URI="/xl/printerSettings/printerSettings696.bin?ContentType=application/vnd.openxmlformats-officedocument.spreadsheetml.printerSettings">
        <DigestMethod Algorithm="http://www.w3.org/2001/04/xmlenc#sha256"/>
        <DigestValue>ifFw/UNXJPpaHH+uaxx1y1rPwjg/yn5QlflMbaVq85M=</DigestValue>
      </Reference>
      <Reference URI="/xl/printerSettings/printerSettings697.bin?ContentType=application/vnd.openxmlformats-officedocument.spreadsheetml.printerSettings">
        <DigestMethod Algorithm="http://www.w3.org/2001/04/xmlenc#sha256"/>
        <DigestValue>r3XBjBuS7s7/RC+8u1aGIzrWq5LgqIgb+WoWE2tSozg=</DigestValue>
      </Reference>
      <Reference URI="/xl/printerSettings/printerSettings698.bin?ContentType=application/vnd.openxmlformats-officedocument.spreadsheetml.printerSettings">
        <DigestMethod Algorithm="http://www.w3.org/2001/04/xmlenc#sha256"/>
        <DigestValue>ifFw/UNXJPpaHH+uaxx1y1rPwjg/yn5QlflMbaVq85M=</DigestValue>
      </Reference>
      <Reference URI="/xl/printerSettings/printerSettings699.bin?ContentType=application/vnd.openxmlformats-officedocument.spreadsheetml.printerSettings">
        <DigestMethod Algorithm="http://www.w3.org/2001/04/xmlenc#sha256"/>
        <DigestValue>r3XBjBuS7s7/RC+8u1aGIzrWq5LgqIgb+WoWE2tSozg=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6FkLDuM0a2JWCe/NCqkfkFGGsEKEOqzdjtYNAetQkvQ=</DigestValue>
      </Reference>
      <Reference URI="/xl/printerSettings/printerSettings701.bin?ContentType=application/vnd.openxmlformats-officedocument.spreadsheetml.printerSettings">
        <DigestMethod Algorithm="http://www.w3.org/2001/04/xmlenc#sha256"/>
        <DigestValue>RHPsmZQlM/7r6S3JHgxRNOuiVFqH9Hz5NSR8UPtm0PA=</DigestValue>
      </Reference>
      <Reference URI="/xl/printerSettings/printerSettings702.bin?ContentType=application/vnd.openxmlformats-officedocument.spreadsheetml.printerSettings">
        <DigestMethod Algorithm="http://www.w3.org/2001/04/xmlenc#sha256"/>
        <DigestValue>ibUXr0vOm8xoppsqwvt/qoaR34aZo1Bt8nGr51G3MxU=</DigestValue>
      </Reference>
      <Reference URI="/xl/printerSettings/printerSettings703.bin?ContentType=application/vnd.openxmlformats-officedocument.spreadsheetml.printerSettings">
        <DigestMethod Algorithm="http://www.w3.org/2001/04/xmlenc#sha256"/>
        <DigestValue>RHPsmZQlM/7r6S3JHgxRNOuiVFqH9Hz5NSR8UPtm0PA=</DigestValue>
      </Reference>
      <Reference URI="/xl/printerSettings/printerSettings704.bin?ContentType=application/vnd.openxmlformats-officedocument.spreadsheetml.printerSettings">
        <DigestMethod Algorithm="http://www.w3.org/2001/04/xmlenc#sha256"/>
        <DigestValue>ibUXr0vOm8xoppsqwvt/qoaR34aZo1Bt8nGr51G3MxU=</DigestValue>
      </Reference>
      <Reference URI="/xl/printerSettings/printerSettings705.bin?ContentType=application/vnd.openxmlformats-officedocument.spreadsheetml.printerSettings">
        <DigestMethod Algorithm="http://www.w3.org/2001/04/xmlenc#sha256"/>
        <DigestValue>r3XBjBuS7s7/RC+8u1aGIzrWq5LgqIgb+WoWE2tSozg=</DigestValue>
      </Reference>
      <Reference URI="/xl/printerSettings/printerSettings706.bin?ContentType=application/vnd.openxmlformats-officedocument.spreadsheetml.printerSettings">
        <DigestMethod Algorithm="http://www.w3.org/2001/04/xmlenc#sha256"/>
        <DigestValue>9yMZBLR4Nrye9a/Pzc53qddzqCFUYQmUHfyLaVdcDbE=</DigestValue>
      </Reference>
      <Reference URI="/xl/printerSettings/printerSettings707.bin?ContentType=application/vnd.openxmlformats-officedocument.spreadsheetml.printerSettings">
        <DigestMethod Algorithm="http://www.w3.org/2001/04/xmlenc#sha256"/>
        <DigestValue>9yMZBLR4Nrye9a/Pzc53qddzqCFUYQmUHfyLaVdcDbE=</DigestValue>
      </Reference>
      <Reference URI="/xl/printerSettings/printerSettings708.bin?ContentType=application/vnd.openxmlformats-officedocument.spreadsheetml.printerSettings">
        <DigestMethod Algorithm="http://www.w3.org/2001/04/xmlenc#sha256"/>
        <DigestValue>LLgOvqILSPezRF+xmU8TOsG1WIYuINJNmT2vFWgApg0=</DigestValue>
      </Reference>
      <Reference URI="/xl/printerSettings/printerSettings709.bin?ContentType=application/vnd.openxmlformats-officedocument.spreadsheetml.printerSettings">
        <DigestMethod Algorithm="http://www.w3.org/2001/04/xmlenc#sha256"/>
        <DigestValue>6FkLDuM0a2JWCe/NCqkfkFGGsEKEOqzdjtYNAetQkvQ=</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6FkLDuM0a2JWCe/NCqkfkFGGsEKEOqzdjtYNAetQkvQ=</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AOaDuHtsifCB+3mFVZaFSjZ2jbySMm3+Pey0DhdCrvo=</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1easXUpors9wW02Nqy5x8cLEF/3ZKBH0i2lLjO2Zsk8=</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+n5QTe6/grUf3JPx5J0xBRGlKRI8XimZKbgxCQVlTOM=</DigestValue>
      </Reference>
      <Reference URI="/xl/printerSettings/printerSettings719.bin?ContentType=application/vnd.openxmlformats-officedocument.spreadsheetml.printerSettings">
        <DigestMethod Algorithm="http://www.w3.org/2001/04/xmlenc#sha256"/>
        <DigestValue>6HGumsjBk9X1CzCPpkG1pJTBdVyGv7gAJ+RWNO+yDTc=</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MqlMFcdOU724y+XT0A1fb7kjq67gysaEXySjCDCzorU=</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1easXUpors9wW02Nqy5x8cLEF/3ZKBH0i2lLjO2Zsk8=</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AOaDuHtsifCB+3mFVZaFSjZ2jbySMm3+Pey0DhdCrvo=</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6HGumsjBk9X1CzCPpkG1pJTBdVyGv7gAJ+RWNO+yDTc=</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+n5QTe6/grUf3JPx5J0xBRGlKRI8XimZKbgxCQVlTOM=</DigestValue>
      </Reference>
      <Reference URI="/xl/printerSettings/printerSettings739.bin?ContentType=application/vnd.openxmlformats-officedocument.spreadsheetml.printerSettings">
        <DigestMethod Algorithm="http://www.w3.org/2001/04/xmlenc#sha256"/>
        <DigestValue>k5z4QFvXyp5vMq4FDANuvQxvNZ735cuotFRYxi91M4M=</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6HGumsjBk9X1CzCPpkG1pJTBdVyGv7gAJ+RWNO+yDTc=</DigestValue>
      </Reference>
      <Reference URI="/xl/printerSettings/printerSettings741.bin?ContentType=application/vnd.openxmlformats-officedocument.spreadsheetml.printerSettings">
        <DigestMethod Algorithm="http://www.w3.org/2001/04/xmlenc#sha256"/>
        <DigestValue>BsIAjKOA+fRd+S8nF8NlmZ2fAwRQrX2fbojeS8s8IHY=</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6HGumsjBk9X1CzCPpkG1pJTBdVyGv7gAJ+RWNO+yDTc=</DigestValue>
      </Reference>
      <Reference URI="/xl/printerSettings/printerSettings744.bin?ContentType=application/vnd.openxmlformats-officedocument.spreadsheetml.printerSettings">
        <DigestMethod Algorithm="http://www.w3.org/2001/04/xmlenc#sha256"/>
        <DigestValue>6HGumsjBk9X1CzCPpkG1pJTBdVyGv7gAJ+RWNO+yDTc=</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6HGumsjBk9X1CzCPpkG1pJTBdVyGv7gAJ+RWNO+yDTc=</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1easXUpors9wW02Nqy5x8cLEF/3ZKBH0i2lLjO2Zsk8=</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AOaDuHtsifCB+3mFVZaFSjZ2jbySMm3+Pey0DhdCrvo=</DigestValue>
      </Reference>
      <Reference URI="/xl/printerSettings/printerSettings750.bin?ContentType=application/vnd.openxmlformats-officedocument.spreadsheetml.printerSettings">
        <DigestMethod Algorithm="http://www.w3.org/2001/04/xmlenc#sha256"/>
        <DigestValue>AOaDuHtsifCB+3mFVZaFSjZ2jbySMm3+Pey0DhdCrvo=</DigestValue>
      </Reference>
      <Reference URI="/xl/printerSettings/printerSettings751.bin?ContentType=application/vnd.openxmlformats-officedocument.spreadsheetml.printerSettings">
        <DigestMethod Algorithm="http://www.w3.org/2001/04/xmlenc#sha256"/>
        <DigestValue>AOaDuHtsifCB+3mFVZaFSjZ2jbySMm3+Pey0DhdCrvo=</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AOaDuHtsifCB+3mFVZaFSjZ2jbySMm3+Pey0DhdCrvo=</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1easXUpors9wW02Nqy5x8cLEF/3ZKBH0i2lLjO2Zsk8=</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+n5QTe6/grUf3JPx5J0xBRGlKRI8XimZKbgxCQVlTOM=</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1easXUpors9wW02Nqy5x8cLEF/3ZKBH0i2lLjO2Zsk8=</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AOaDuHtsifCB+3mFVZaFSjZ2jbySMm3+Pey0DhdCrvo=</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6HGumsjBk9X1CzCPpkG1pJTBdVyGv7gAJ+RWNO+yDTc=</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6HGumsjBk9X1CzCPpkG1pJTBdVyGv7gAJ+RWNO+yDTc=</DigestValue>
      </Reference>
      <Reference URI="/xl/printerSettings/printerSettings782.bin?ContentType=application/vnd.openxmlformats-officedocument.spreadsheetml.printerSettings">
        <DigestMethod Algorithm="http://www.w3.org/2001/04/xmlenc#sha256"/>
        <DigestValue>+n5QTe6/grUf3JPx5J0xBRGlKRI8XimZKbgxCQVlTOM=</DigestValue>
      </Reference>
      <Reference URI="/xl/printerSettings/printerSettings783.bin?ContentType=application/vnd.openxmlformats-officedocument.spreadsheetml.printerSettings">
        <DigestMethod Algorithm="http://www.w3.org/2001/04/xmlenc#sha256"/>
        <DigestValue>k5z4QFvXyp5vMq4FDANuvQxvNZ735cuotFRYxi91M4M=</DigestValue>
      </Reference>
      <Reference URI="/xl/printerSettings/printerSettings784.bin?ContentType=application/vnd.openxmlformats-officedocument.spreadsheetml.printerSettings">
        <DigestMethod Algorithm="http://www.w3.org/2001/04/xmlenc#sha256"/>
        <DigestValue>6HGumsjBk9X1CzCPpkG1pJTBdVyGv7gAJ+RWNO+yDTc=</DigestValue>
      </Reference>
      <Reference URI="/xl/printerSettings/printerSettings785.bin?ContentType=application/vnd.openxmlformats-officedocument.spreadsheetml.printerSettings">
        <DigestMethod Algorithm="http://www.w3.org/2001/04/xmlenc#sha256"/>
        <DigestValue>6HGumsjBk9X1CzCPpkG1pJTBdVyGv7gAJ+RWNO+yDTc=</DigestValue>
      </Reference>
      <Reference URI="/xl/printerSettings/printerSettings786.bin?ContentType=application/vnd.openxmlformats-officedocument.spreadsheetml.printerSettings">
        <DigestMethod Algorithm="http://www.w3.org/2001/04/xmlenc#sha256"/>
        <DigestValue>6HGumsjBk9X1CzCPpkG1pJTBdVyGv7gAJ+RWNO+yDTc=</DigestValue>
      </Reference>
      <Reference URI="/xl/printerSettings/printerSettings787.bin?ContentType=application/vnd.openxmlformats-officedocument.spreadsheetml.printerSettings">
        <DigestMethod Algorithm="http://www.w3.org/2001/04/xmlenc#sha256"/>
        <DigestValue>6HGumsjBk9X1CzCPpkG1pJTBdVyGv7gAJ+RWNO+yDTc=</DigestValue>
      </Reference>
      <Reference URI="/xl/printerSettings/printerSettings788.bin?ContentType=application/vnd.openxmlformats-officedocument.spreadsheetml.printerSettings">
        <DigestMethod Algorithm="http://www.w3.org/2001/04/xmlenc#sha256"/>
        <DigestValue>6HGumsjBk9X1CzCPpkG1pJTBdVyGv7gAJ+RWNO+yDTc=</DigestValue>
      </Reference>
      <Reference URI="/xl/printerSettings/printerSettings789.bin?ContentType=application/vnd.openxmlformats-officedocument.spreadsheetml.printerSettings">
        <DigestMethod Algorithm="http://www.w3.org/2001/04/xmlenc#sha256"/>
        <DigestValue>6HGumsjBk9X1CzCPpkG1pJTBdVyGv7gAJ+RWNO+yDTc=</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6HGumsjBk9X1CzCPpkG1pJTBdVyGv7gAJ+RWNO+yDTc=</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6HGumsjBk9X1CzCPpkG1pJTBdVyGv7gAJ+RWNO+yDTc=</DigestValue>
      </Reference>
      <Reference URI="/xl/printerSettings/printerSettings794.bin?ContentType=application/vnd.openxmlformats-officedocument.spreadsheetml.printerSettings">
        <DigestMethod Algorithm="http://www.w3.org/2001/04/xmlenc#sha256"/>
        <DigestValue>6HGumsjBk9X1CzCPpkG1pJTBdVyGv7gAJ+RWNO+yDTc=</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1easXUpors9wW02Nqy5x8cLEF/3ZKBH0i2lLjO2Zsk8=</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AOaDuHtsifCB+3mFVZaFSjZ2jbySMm3+Pey0DhdCrvo=</DigestValue>
      </Reference>
      <Reference URI="/xl/printerSettings/printerSettings801.bin?ContentType=application/vnd.openxmlformats-officedocument.spreadsheetml.printerSettings">
        <DigestMethod Algorithm="http://www.w3.org/2001/04/xmlenc#sha256"/>
        <DigestValue>AOaDuHtsifCB+3mFVZaFSjZ2jbySMm3+Pey0DhdCrvo=</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olVzO14YzbBV9lyv2+iYJUax50tLLM5nhgg3hHHh9hE=</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AOaDuHtsifCB+3mFVZaFSjZ2jbySMm3+Pey0DhdCrvo=</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1easXUpors9wW02Nqy5x8cLEF/3ZKBH0i2lLjO2Zsk8=</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1easXUpors9wW02Nqy5x8cLEF/3ZKBH0i2lLjO2Zsk8=</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+n5QTe6/grUf3JPx5J0xBRGlKRI8XimZKbgxCQVlTOM=</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olVzO14YzbBV9lyv2+iYJUax50tLLM5nhgg3hHHh9hE=</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1easXUpors9wW02Nqy5x8cLEF/3ZKBH0i2lLjO2Zsk8=</DigestValue>
      </Reference>
      <Reference URI="/xl/printerSettings/printerSettings82.bin?ContentType=application/vnd.openxmlformats-officedocument.spreadsheetml.printerSettings">
        <DigestMethod Algorithm="http://www.w3.org/2001/04/xmlenc#sha256"/>
        <DigestValue>AOaDuHtsifCB+3mFVZaFSjZ2jbySMm3+Pey0DhdCrvo=</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1easXUpors9wW02Nqy5x8cLEF/3ZKBH0i2lLjO2Zsk8=</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AOaDuHtsifCB+3mFVZaFSjZ2jbySMm3+Pey0DhdCrvo=</DigestValue>
      </Reference>
      <Reference URI="/xl/printerSettings/printerSettings824.bin?ContentType=application/vnd.openxmlformats-officedocument.spreadsheetml.printerSettings">
        <DigestMethod Algorithm="http://www.w3.org/2001/04/xmlenc#sha256"/>
        <DigestValue>AOaDuHtsifCB+3mFVZaFSjZ2jbySMm3+Pey0DhdCrvo=</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olVzO14YzbBV9lyv2+iYJUax50tLLM5nhgg3hHHh9hE=</DigestValue>
      </Reference>
      <Reference URI="/xl/printerSettings/printerSettings827.bin?ContentType=application/vnd.openxmlformats-officedocument.spreadsheetml.printerSettings">
        <DigestMethod Algorithm="http://www.w3.org/2001/04/xmlenc#sha256"/>
        <DigestValue>olVzO14YzbBV9lyv2+iYJUax50tLLM5nhgg3hHHh9hE=</DigestValue>
      </Reference>
      <Reference URI="/xl/printerSettings/printerSettings828.bin?ContentType=application/vnd.openxmlformats-officedocument.spreadsheetml.printerSettings">
        <DigestMethod Algorithm="http://www.w3.org/2001/04/xmlenc#sha256"/>
        <DigestValue>+n5QTe6/grUf3JPx5J0xBRGlKRI8XimZKbgxCQVlTOM=</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4sf+1AWluvbpxJKPd2Oye0vW/vjaIC4T1BxgDzXmoXg=</DigestValue>
      </Reference>
      <Reference URI="/xl/printerSettings/printerSettings830.bin?ContentType=application/vnd.openxmlformats-officedocument.spreadsheetml.printerSettings">
        <DigestMethod Algorithm="http://www.w3.org/2001/04/xmlenc#sha256"/>
        <DigestValue>AOaDuHtsifCB+3mFVZaFSjZ2jbySMm3+Pey0DhdCrvo=</DigestValue>
      </Reference>
      <Reference URI="/xl/printerSettings/printerSettings831.bin?ContentType=application/vnd.openxmlformats-officedocument.spreadsheetml.printerSettings">
        <DigestMethod Algorithm="http://www.w3.org/2001/04/xmlenc#sha256"/>
        <DigestValue>+n5QTe6/grUf3JPx5J0xBRGlKRI8XimZKbgxCQVlTOM=</DigestValue>
      </Reference>
      <Reference URI="/xl/printerSettings/printerSettings832.bin?ContentType=application/vnd.openxmlformats-officedocument.spreadsheetml.printerSettings">
        <DigestMethod Algorithm="http://www.w3.org/2001/04/xmlenc#sha256"/>
        <DigestValue>1easXUpors9wW02Nqy5x8cLEF/3ZKBH0i2lLjO2Zsk8=</DigestValue>
      </Reference>
      <Reference URI="/xl/printerSettings/printerSettings833.bin?ContentType=application/vnd.openxmlformats-officedocument.spreadsheetml.printerSettings">
        <DigestMethod Algorithm="http://www.w3.org/2001/04/xmlenc#sha256"/>
        <DigestValue>1easXUpors9wW02Nqy5x8cLEF/3ZKBH0i2lLjO2Zsk8=</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+n5QTe6/grUf3JPx5J0xBRGlKRI8XimZKbgxCQVlTOM=</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1easXUpors9wW02Nqy5x8cLEF/3ZKBH0i2lLjO2Zsk8=</DigestValue>
      </Reference>
      <Reference URI="/xl/printerSettings/printerSettings84.bin?ContentType=application/vnd.openxmlformats-officedocument.spreadsheetml.printerSettings">
        <DigestMethod Algorithm="http://www.w3.org/2001/04/xmlenc#sha256"/>
        <DigestValue>1easXUpors9wW02Nqy5x8cLEF/3ZKBH0i2lLjO2Zsk8=</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1easXUpors9wW02Nqy5x8cLEF/3ZKBH0i2lLjO2Zsk8=</DigestValue>
      </Reference>
      <Reference URI="/xl/printerSettings/printerSettings845.bin?ContentType=application/vnd.openxmlformats-officedocument.spreadsheetml.printerSettings">
        <DigestMethod Algorithm="http://www.w3.org/2001/04/xmlenc#sha256"/>
        <DigestValue>+n5QTe6/grUf3JPx5J0xBRGlKRI8XimZKbgxCQVlTOM=</DigestValue>
      </Reference>
      <Reference URI="/xl/printerSettings/printerSettings846.bin?ContentType=application/vnd.openxmlformats-officedocument.spreadsheetml.printerSettings">
        <DigestMethod Algorithm="http://www.w3.org/2001/04/xmlenc#sha256"/>
        <DigestValue>AOaDuHtsifCB+3mFVZaFSjZ2jbySMm3+Pey0DhdCrvo=</DigestValue>
      </Reference>
      <Reference URI="/xl/printerSettings/printerSettings847.bin?ContentType=application/vnd.openxmlformats-officedocument.spreadsheetml.printerSettings">
        <DigestMethod Algorithm="http://www.w3.org/2001/04/xmlenc#sha256"/>
        <DigestValue>AOaDuHtsifCB+3mFVZaFSjZ2jbySMm3+Pey0DhdCrvo=</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+n5QTe6/grUf3JPx5J0xBRGlKRI8XimZKbgxCQVlTOM=</DigestValue>
      </Reference>
      <Reference URI="/xl/printerSettings/printerSettings85.bin?ContentType=application/vnd.openxmlformats-officedocument.spreadsheetml.printerSettings">
        <DigestMethod Algorithm="http://www.w3.org/2001/04/xmlenc#sha256"/>
        <DigestValue>6HGumsjBk9X1CzCPpkG1pJTBdVyGv7gAJ+RWNO+yDTc=</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+n5QTe6/grUf3JPx5J0xBRGlKRI8XimZKbgxCQVlTOM=</DigestValue>
      </Reference>
      <Reference URI="/xl/printerSettings/printerSettings853.bin?ContentType=application/vnd.openxmlformats-officedocument.spreadsheetml.printerSettings">
        <DigestMethod Algorithm="http://www.w3.org/2001/04/xmlenc#sha256"/>
        <DigestValue>AOaDuHtsifCB+3mFVZaFSjZ2jbySMm3+Pey0DhdCrvo=</DigestValue>
      </Reference>
      <Reference URI="/xl/printerSettings/printerSettings854.bin?ContentType=application/vnd.openxmlformats-officedocument.spreadsheetml.printerSettings">
        <DigestMethod Algorithm="http://www.w3.org/2001/04/xmlenc#sha256"/>
        <DigestValue>+n5QTe6/grUf3JPx5J0xBRGlKRI8XimZKbgxCQVlTOM=</DigestValue>
      </Reference>
      <Reference URI="/xl/printerSettings/printerSettings855.bin?ContentType=application/vnd.openxmlformats-officedocument.spreadsheetml.printerSettings">
        <DigestMethod Algorithm="http://www.w3.org/2001/04/xmlenc#sha256"/>
        <DigestValue>1easXUpors9wW02Nqy5x8cLEF/3ZKBH0i2lLjO2Zsk8=</DigestValue>
      </Reference>
      <Reference URI="/xl/printerSettings/printerSettings856.bin?ContentType=application/vnd.openxmlformats-officedocument.spreadsheetml.printerSettings">
        <DigestMethod Algorithm="http://www.w3.org/2001/04/xmlenc#sha256"/>
        <DigestValue>1easXUpors9wW02Nqy5x8cLEF/3ZKBH0i2lLjO2Zsk8=</DigestValue>
      </Reference>
      <Reference URI="/xl/printerSettings/printerSettings857.bin?ContentType=application/vnd.openxmlformats-officedocument.spreadsheetml.printerSettings">
        <DigestMethod Algorithm="http://www.w3.org/2001/04/xmlenc#sha256"/>
        <DigestValue>4sf+1AWluvbpxJKPd2Oye0vW/vjaIC4T1BxgDzXmoXg=</DigestValue>
      </Reference>
      <Reference URI="/xl/printerSettings/printerSettings858.bin?ContentType=application/vnd.openxmlformats-officedocument.spreadsheetml.printerSettings">
        <DigestMethod Algorithm="http://www.w3.org/2001/04/xmlenc#sha256"/>
        <DigestValue>+n5QTe6/grUf3JPx5J0xBRGlKRI8XimZKbgxCQVlTOM=</DigestValue>
      </Reference>
      <Reference URI="/xl/printerSettings/printerSettings859.bin?ContentType=application/vnd.openxmlformats-officedocument.spreadsheetml.printerSettings">
        <DigestMethod Algorithm="http://www.w3.org/2001/04/xmlenc#sha256"/>
        <DigestValue>1easXUpors9wW02Nqy5x8cLEF/3ZKBH0i2lLjO2Zsk8=</DigestValue>
      </Reference>
      <Reference URI="/xl/printerSettings/printerSettings86.bin?ContentType=application/vnd.openxmlformats-officedocument.spreadsheetml.printerSettings">
        <DigestMethod Algorithm="http://www.w3.org/2001/04/xmlenc#sha256"/>
        <DigestValue>4sf+1AWluvbpxJKPd2Oye0vW/vjaIC4T1BxgDzXmoXg=</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1easXUpors9wW02Nqy5x8cLEF/3ZKBH0i2lLjO2Zsk8=</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1easXUpors9wW02Nqy5x8cLEF/3ZKBH0i2lLjO2Zsk8=</DigestValue>
      </Reference>
      <Reference URI="/xl/printerSettings/printerSettings868.bin?ContentType=application/vnd.openxmlformats-officedocument.spreadsheetml.printerSettings">
        <DigestMethod Algorithm="http://www.w3.org/2001/04/xmlenc#sha256"/>
        <DigestValue>+n5QTe6/grUf3JPx5J0xBRGlKRI8XimZKbgxCQVlTOM=</DigestValue>
      </Reference>
      <Reference URI="/xl/printerSettings/printerSettings869.bin?ContentType=application/vnd.openxmlformats-officedocument.spreadsheetml.printerSettings">
        <DigestMethod Algorithm="http://www.w3.org/2001/04/xmlenc#sha256"/>
        <DigestValue>AOaDuHtsifCB+3mFVZaFSjZ2jbySMm3+Pey0DhdCrvo=</DigestValue>
      </Reference>
      <Reference URI="/xl/printerSettings/printerSettings87.bin?ContentType=application/vnd.openxmlformats-officedocument.spreadsheetml.printerSettings">
        <DigestMethod Algorithm="http://www.w3.org/2001/04/xmlenc#sha256"/>
        <DigestValue>4sf+1AWluvbpxJKPd2Oye0vW/vjaIC4T1BxgDzXmoXg=</DigestValue>
      </Reference>
      <Reference URI="/xl/printerSettings/printerSettings870.bin?ContentType=application/vnd.openxmlformats-officedocument.spreadsheetml.printerSettings">
        <DigestMethod Algorithm="http://www.w3.org/2001/04/xmlenc#sha256"/>
        <DigestValue>AOaDuHtsifCB+3mFVZaFSjZ2jbySMm3+Pey0DhdCrvo=</DigestValue>
      </Reference>
      <Reference URI="/xl/printerSettings/printerSettings871.bin?ContentType=application/vnd.openxmlformats-officedocument.spreadsheetml.printerSettings">
        <DigestMethod Algorithm="http://www.w3.org/2001/04/xmlenc#sha256"/>
        <DigestValue>4sf+1AWluvbpxJKPd2Oye0vW/vjaIC4T1BxgDzXmoXg=</DigestValue>
      </Reference>
      <Reference URI="/xl/printerSettings/printerSettings872.bin?ContentType=application/vnd.openxmlformats-officedocument.spreadsheetml.printerSettings">
        <DigestMethod Algorithm="http://www.w3.org/2001/04/xmlenc#sha256"/>
        <DigestValue>+n5QTe6/grUf3JPx5J0xBRGlKRI8XimZKbgxCQVlTOM=</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+n5QTe6/grUf3JPx5J0xBRGlKRI8XimZKbgxCQVlTOM=</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AOaDuHtsifCB+3mFVZaFSjZ2jbySMm3+Pey0DhdCrvo=</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1easXUpors9wW02Nqy5x8cLEF/3ZKBH0i2lLjO2Zsk8=</DigestValue>
      </Reference>
      <Reference URI="/xl/printerSettings/printerSettings879.bin?ContentType=application/vnd.openxmlformats-officedocument.spreadsheetml.printerSettings">
        <DigestMethod Algorithm="http://www.w3.org/2001/04/xmlenc#sha256"/>
        <DigestValue>1easXUpors9wW02Nqy5x8cLEF/3ZKBH0i2lLjO2Zsk8=</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1easXUpors9wW02Nqy5x8cLEF/3ZKBH0i2lLjO2Zsk8=</DigestValue>
      </Reference>
      <Reference URI="/xl/printerSettings/printerSettings889.bin?ContentType=application/vnd.openxmlformats-officedocument.spreadsheetml.printerSettings">
        <DigestMethod Algorithm="http://www.w3.org/2001/04/xmlenc#sha256"/>
        <DigestValue>4sf+1AWluvbpxJKPd2Oye0vW/vjaIC4T1BxgDzXmoXg=</DigestValue>
      </Reference>
      <Reference URI="/xl/printerSettings/printerSettings89.bin?ContentType=application/vnd.openxmlformats-officedocument.spreadsheetml.printerSettings">
        <DigestMethod Algorithm="http://www.w3.org/2001/04/xmlenc#sha256"/>
        <DigestValue>+n5QTe6/grUf3JPx5J0xBRGlKRI8XimZKbgxCQVlTOM=</DigestValue>
      </Reference>
      <Reference URI="/xl/printerSettings/printerSettings890.bin?ContentType=application/vnd.openxmlformats-officedocument.spreadsheetml.printerSettings">
        <DigestMethod Algorithm="http://www.w3.org/2001/04/xmlenc#sha256"/>
        <DigestValue>1easXUpors9wW02Nqy5x8cLEF/3ZKBH0i2lLjO2Zsk8=</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+n5QTe6/grUf3JPx5J0xBRGlKRI8XimZKbgxCQVlTOM=</DigestValue>
      </Reference>
      <Reference URI="/xl/printerSettings/printerSettings896.bin?ContentType=application/vnd.openxmlformats-officedocument.spreadsheetml.printerSettings">
        <DigestMethod Algorithm="http://www.w3.org/2001/04/xmlenc#sha256"/>
        <DigestValue>+n5QTe6/grUf3JPx5J0xBRGlKRI8XimZKbgxCQVlTOM=</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AOaDuHtsifCB+3mFVZaFSjZ2jbySMm3+Pey0DhdCrvo=</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k5z4QFvXyp5vMq4FDANuvQxvNZ735cuotFRYxi91M4M=</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1easXUpors9wW02Nqy5x8cLEF/3ZKBH0i2lLjO2Zsk8=</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+n5QTe6/grUf3JPx5J0xBRGlKRI8XimZKbgxCQVlTOM=</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1easXUpors9wW02Nqy5x8cLEF/3ZKBH0i2lLjO2Zsk8=</DigestValue>
      </Reference>
      <Reference URI="/xl/printerSettings/printerSettings909.bin?ContentType=application/vnd.openxmlformats-officedocument.spreadsheetml.printerSettings">
        <DigestMethod Algorithm="http://www.w3.org/2001/04/xmlenc#sha256"/>
        <DigestValue>4sf+1AWluvbpxJKPd2Oye0vW/vjaIC4T1BxgDzXmoXg=</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AOaDuHtsifCB+3mFVZaFSjZ2jbySMm3+Pey0DhdCrvo=</DigestValue>
      </Reference>
      <Reference URI="/xl/printerSettings/printerSettings911.bin?ContentType=application/vnd.openxmlformats-officedocument.spreadsheetml.printerSettings">
        <DigestMethod Algorithm="http://www.w3.org/2001/04/xmlenc#sha256"/>
        <DigestValue>AOaDuHtsifCB+3mFVZaFSjZ2jbySMm3+Pey0DhdCrvo=</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AOaDuHtsifCB+3mFVZaFSjZ2jbySMm3+Pey0DhdCrvo=</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1easXUpors9wW02Nqy5x8cLEF/3ZKBH0i2lLjO2Zsk8=</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+n5QTe6/grUf3JPx5J0xBRGlKRI8XimZKbgxCQVlTOM=</DigestValue>
      </Reference>
      <Reference URI="/xl/printerSettings/printerSettings923.bin?ContentType=application/vnd.openxmlformats-officedocument.spreadsheetml.printerSettings">
        <DigestMethod Algorithm="http://www.w3.org/2001/04/xmlenc#sha256"/>
        <DigestValue>6HGumsjBk9X1CzCPpkG1pJTBdVyGv7gAJ+RWNO+yDTc=</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6HGumsjBk9X1CzCPpkG1pJTBdVyGv7gAJ+RWNO+yDTc=</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1easXUpors9wW02Nqy5x8cLEF/3ZKBH0i2lLjO2Zsk8=</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30.bin?ContentType=application/vnd.openxmlformats-officedocument.spreadsheetml.printerSettings">
        <DigestMethod Algorithm="http://www.w3.org/2001/04/xmlenc#sha256"/>
        <DigestValue>AOaDuHtsifCB+3mFVZaFSjZ2jbySMm3+Pey0DhdCrvo=</DigestValue>
      </Reference>
      <Reference URI="/xl/printerSettings/printerSettings931.bin?ContentType=application/vnd.openxmlformats-officedocument.spreadsheetml.printerSettings">
        <DigestMethod Algorithm="http://www.w3.org/2001/04/xmlenc#sha256"/>
        <DigestValue>AOaDuHtsifCB+3mFVZaFSjZ2jbySMm3+Pey0DhdCrvo=</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AOaDuHtsifCB+3mFVZaFSjZ2jbySMm3+Pey0DhdCrvo=</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1easXUpors9wW02Nqy5x8cLEF/3ZKBH0i2lLjO2Zsk8=</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4sf+1AWluvbpxJKPd2Oye0vW/vjaIC4T1BxgDzXmoXg=</DigestValue>
      </Reference>
      <Reference URI="/xl/printerSettings/printerSettings942.bin?ContentType=application/vnd.openxmlformats-officedocument.spreadsheetml.printerSettings">
        <DigestMethod Algorithm="http://www.w3.org/2001/04/xmlenc#sha256"/>
        <DigestValue>+n5QTe6/grUf3JPx5J0xBRGlKRI8XimZKbgxCQVlTOM=</DigestValue>
      </Reference>
      <Reference URI="/xl/printerSettings/printerSettings943.bin?ContentType=application/vnd.openxmlformats-officedocument.spreadsheetml.printerSettings">
        <DigestMethod Algorithm="http://www.w3.org/2001/04/xmlenc#sha256"/>
        <DigestValue>k5z4QFvXyp5vMq4FDANuvQxvNZ735cuotFRYxi91M4M=</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6HGumsjBk9X1CzCPpkG1pJTBdVyGv7gAJ+RWNO+yDTc=</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6HGumsjBk9X1CzCPpkG1pJTBdVyGv7gAJ+RWNO+yDTc=</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1easXUpors9wW02Nqy5x8cLEF/3ZKBH0i2lLjO2Zsk8=</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AOaDuHtsifCB+3mFVZaFSjZ2jbySMm3+Pey0DhdCrvo=</DigestValue>
      </Reference>
      <Reference URI="/xl/printerSettings/printerSettings952.bin?ContentType=application/vnd.openxmlformats-officedocument.spreadsheetml.printerSettings">
        <DigestMethod Algorithm="http://www.w3.org/2001/04/xmlenc#sha256"/>
        <DigestValue>AOaDuHtsifCB+3mFVZaFSjZ2jbySMm3+Pey0DhdCrvo=</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AOaDuHtsifCB+3mFVZaFSjZ2jbySMm3+Pey0DhdCrvo=</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1easXUpors9wW02Nqy5x8cLEF/3ZKBH0i2lLjO2Zsk8=</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6HGumsjBk9X1CzCPpkG1pJTBdVyGv7gAJ+RWNO+yDTc=</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1easXUpors9wW02Nqy5x8cLEF/3ZKBH0i2lLjO2Zsk8=</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6HGumsjBk9X1CzCPpkG1pJTBdVyGv7gAJ+RWNO+yDTc=</DigestValue>
      </Reference>
      <Reference URI="/xl/printerSettings/printerSettings970.bin?ContentType=application/vnd.openxmlformats-officedocument.spreadsheetml.printerSettings">
        <DigestMethod Algorithm="http://www.w3.org/2001/04/xmlenc#sha256"/>
        <DigestValue>AOaDuHtsifCB+3mFVZaFSjZ2jbySMm3+Pey0DhdCrvo=</DigestValue>
      </Reference>
      <Reference URI="/xl/printerSettings/printerSettings971.bin?ContentType=application/vnd.openxmlformats-officedocument.spreadsheetml.printerSettings">
        <DigestMethod Algorithm="http://www.w3.org/2001/04/xmlenc#sha256"/>
        <DigestValue>AOaDuHtsifCB+3mFVZaFSjZ2jbySMm3+Pey0DhdCrvo=</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AOaDuHtsifCB+3mFVZaFSjZ2jbySMm3+Pey0DhdCrvo=</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MqlMFcdOU724y+XT0A1fb7kjq67gysaEXySjCDCzorU=</DigestValue>
      </Reference>
      <Reference URI="/xl/printerSettings/printerSettings98.bin?ContentType=application/vnd.openxmlformats-officedocument.spreadsheetml.printerSettings">
        <DigestMethod Algorithm="http://www.w3.org/2001/04/xmlenc#sha256"/>
        <DigestValue>4sf+1AWluvbpxJKPd2Oye0vW/vjaIC4T1BxgDzXmoXg=</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6HGumsjBk9X1CzCPpkG1pJTBdVyGv7gAJ+RWNO+yDTc=</DigestValue>
      </Reference>
      <Reference URI="/xl/printerSettings/printerSettings983.bin?ContentType=application/vnd.openxmlformats-officedocument.spreadsheetml.printerSettings">
        <DigestMethod Algorithm="http://www.w3.org/2001/04/xmlenc#sha256"/>
        <DigestValue>+n5QTe6/grUf3JPx5J0xBRGlKRI8XimZKbgxCQVlTOM=</DigestValue>
      </Reference>
      <Reference URI="/xl/printerSettings/printerSettings984.bin?ContentType=application/vnd.openxmlformats-officedocument.spreadsheetml.printerSettings">
        <DigestMethod Algorithm="http://www.w3.org/2001/04/xmlenc#sha256"/>
        <DigestValue>k5z4QFvXyp5vMq4FDANuvQxvNZ735cuotFRYxi91M4M=</DigestValue>
      </Reference>
      <Reference URI="/xl/printerSettings/printerSettings985.bin?ContentType=application/vnd.openxmlformats-officedocument.spreadsheetml.printerSettings">
        <DigestMethod Algorithm="http://www.w3.org/2001/04/xmlenc#sha256"/>
        <DigestValue>6HGumsjBk9X1CzCPpkG1pJTBdVyGv7gAJ+RWNO+yDTc=</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6HGumsjBk9X1CzCPpkG1pJTBdVyGv7gAJ+RWNO+yDTc=</DigestValue>
      </Reference>
      <Reference URI="/xl/printerSettings/printerSettings988.bin?ContentType=application/vnd.openxmlformats-officedocument.spreadsheetml.printerSettings">
        <DigestMethod Algorithm="http://www.w3.org/2001/04/xmlenc#sha256"/>
        <DigestValue>6HGumsjBk9X1CzCPpkG1pJTBdVyGv7gAJ+RWNO+yDTc=</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6HGumsjBk9X1CzCPpkG1pJTBdVyGv7gAJ+RWNO+yDTc=</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1easXUpors9wW02Nqy5x8cLEF/3ZKBH0i2lLjO2Zsk8=</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AOaDuHtsifCB+3mFVZaFSjZ2jbySMm3+Pey0DhdCrvo=</DigestValue>
      </Reference>
      <Reference URI="/xl/printerSettings/printerSettings995.bin?ContentType=application/vnd.openxmlformats-officedocument.spreadsheetml.printerSettings">
        <DigestMethod Algorithm="http://www.w3.org/2001/04/xmlenc#sha256"/>
        <DigestValue>AOaDuHtsifCB+3mFVZaFSjZ2jbySMm3+Pey0DhdCrvo=</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4sf+1AWluvbpxJKPd2Oye0vW/vjaIC4T1BxgDzXmoXg=</DigestValue>
      </Reference>
      <Reference URI="/xl/printerSettings/printerSettings999.bin?ContentType=application/vnd.openxmlformats-officedocument.spreadsheetml.printerSettings">
        <DigestMethod Algorithm="http://www.w3.org/2001/04/xmlenc#sha256"/>
        <DigestValue>8vyniW+BNu/f/tlr+5JqUw5FSxy2mI2GXPrPL4oQntI=</DigestValue>
      </Reference>
      <Reference URI="/xl/sharedStrings.xml?ContentType=application/vnd.openxmlformats-officedocument.spreadsheetml.sharedStrings+xml">
        <DigestMethod Algorithm="http://www.w3.org/2001/04/xmlenc#sha256"/>
        <DigestValue>L6UNF7Ydc51Og446WBfHt/DkZsfBLvxMwATA8UNOhjc=</DigestValue>
      </Reference>
      <Reference URI="/xl/styles.xml?ContentType=application/vnd.openxmlformats-officedocument.spreadsheetml.styles+xml">
        <DigestMethod Algorithm="http://www.w3.org/2001/04/xmlenc#sha256"/>
        <DigestValue>ppO+cJTzBoK4XTvwUZtWySWRE/dIs2/xM2HND2OU1ao=</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vbi9+PibeyG0dPeZObum2VKyqAKPl1C+GnTq4+S29b8=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LKoqhVDFJmSP6hUXhYHYluz2RnfH6rxfogQIBu7H5gM=</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Fae7viZDsLJQMEChFkw2bGXZSuAXyUoAeLn9UUyXl9w=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HcI3M9Fsd8ofUWOiLweZloLspK+eGy5FuS5Kuv0fe3s=</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EjhUjFukyZCgnl5/XEKwDtiOvQaxhwZZUM2gNW7FoTA=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wzk/yTUl73xLbokqlOuzQCeBUdCPIQdqhAt7AiU+EZM=</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/H4Ek6+I/s2NY8X5diSTPy/E2jrd+TS0SVqWCKeEM7c=</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8yCICDXac+uWdcpq6j/J1fuX4dsqVbebBSmYYuWnhFg=</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ntWtkAdyMz8iLk4wVzZS7tTONnUFvZvWlX6Io5807ww=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pyYYdY7KevkU/RVmlgrJEvfnjktYtRRHS1EbAZiybJI=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LFt41CjS7dGtE1bE5OvctpFzvSVaCUPgMHyqMFqPK+U=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Mk4UoUbL8BfKXH3CVxJqmPIBNDYwJPfFIOO8qI5KEnM=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i8CMVyM5do7FZgEWoaO2zRnlcNPN2FlQE8sF8jp9RGA=</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M6tPwXV/Kjkcfx3a5/0SPPFSZTPKKZoXL8m+RO05R74=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qRQ8xIqGwn125SNiN7v12/Kj2sqOxDQaaqkDRZP8QZw=</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Rye2/fSQEeyQo2LFjs5F3OM8j6B8UEWOpkXN/p9C/pY=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y1bzsH8AA3vjKLgj1y/DgXYHEtpwBWhJbjUefj3Pucs=</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g16MNtwOvnvONxZDeWxE+gxkzvDVMuhGQf/ipJAcL68=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E4ADl+QCXn1ZAWQUHs5zgcpzeTt+S2kz5IddlAYgR94=</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elxoxKp2CJIyny8rZzJfFTCpFtEi6kGyYMvtHkWgFQI=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Y7nykz88bDscpO6z/L+vTOFcAgdZl8aE6bPASFVpje8=</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grMdrZ/l2uGxC+P66jWuW4rBDilpD0g/wsAOk/hdA9M=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+GyElVyk/uzp3F0LVQYHGcGma3gOp3LsIOq0GxjtnyY=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g8VMJzbNmSFDkGrgZMZtMmde5VlclWsMBaAqCEFDgAM=</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fTGb3Cbi72OYqDDIKO5TCsi9h/DI9FojOrAuH9yOxn8=</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ypE6sr75yIhV7rSx1V8GdnMwPyNChXY9VNyl99qFaFQ=</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miEzcWr6B6uRIV+qM+1vlwCnooUtnm1yfKDs3pQ1020=</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O339sLVqIuv2pD2V4IUPH7LJfh/T/Luz8AtOMqjl6uw=</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SpjjGiBVaFsSTiNDhsdqCF5bJwQPbGY3Eswfkis7cV8=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YsEvDwBibO4NhTzpM3i5hSoVmbNNDMu4XuQENEEuXgI=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6W1DgH0+JCwLHNXUC08b+seY35u2B86VYSgpk4yI3a8=</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lcrGLlU/EmihtLK15FWdN97uNneVw56VaB5m5YIRZAk=</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wzv6g62qf24RmcjE5eTSRe/DTGfWFbNu3PEHj4/FQ6M=</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Xsf1cBjyFJZjOOQefLe9eTRReOj9+g+7yr8SXSfPAGY=</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mP2GUeWXXVLSEm819NNuTSmggkQZ2TEJhvj/d99CuAQ=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agDfqJowJmW4UzJXo/Yls9vbPkElYCNXXYAXkz1WDGU=</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p0b3moo+sL4x2mp28iO1F9oKdTqRd/qsjrauBZoEw9Q=</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HOgD0XxLRYg2rFv7NGIjtIJJoC3g+SwJy2S6xcIfSr8=</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LFYO86rJcqBANVC0/fSPg3MU1jm+WVO4ZFr2j1Dv8n4=</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XMEIDIWrLIZ7WgrbhiNeOXidE+E1ME0kAPhd5YAYWLU=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kfTjdF75ShGKabqp1QPYNbg9H1l8l2+i2YFEJscPEQU=</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Q6cUSCZol6aJCZjVb5QTAFjV1790nR129MAsmMe1Ltg=</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0jDPU3fJE85tENhKIW6nklYq5C6d9Qb6CBoRuPMIp/A=</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SPOw1QHkc0ONgptEACGAkRdDCBDOdurGWkuy9GpZKGI=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Uc0Vf+Ck3qIOJxDbUFFyoMJjDyVzQOIFj8/K9ljuQas=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ZYQH6ltHuKYlF9JPSaoy+mZahgJ1o51mrjIESyN4mJY=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U0NCr5mu+RLbd+UXHwM6Tg6zyiGTv+Ec1fYcB5yYcY4=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gjea6scUXtdcBISTENQwzU32sj4zmdDBUJe8h6/nw3Q=</DigestValue>
      </Reference>
      <Reference URI="/xl/worksheets/sheet1.xml?ContentType=application/vnd.openxmlformats-officedocument.spreadsheetml.worksheet+xml">
        <DigestMethod Algorithm="http://www.w3.org/2001/04/xmlenc#sha256"/>
        <DigestValue>A4XkfIC9kWBsEjDOgwNqkaa2h/LzYOvsaHZr5j11OTA=</DigestValue>
      </Reference>
      <Reference URI="/xl/worksheets/sheet10.xml?ContentType=application/vnd.openxmlformats-officedocument.spreadsheetml.worksheet+xml">
        <DigestMethod Algorithm="http://www.w3.org/2001/04/xmlenc#sha256"/>
        <DigestValue>mTrHKpsmYp1LKMK+rFy5fFActNBWb6q0jdoD7BcbjcA=</DigestValue>
      </Reference>
      <Reference URI="/xl/worksheets/sheet11.xml?ContentType=application/vnd.openxmlformats-officedocument.spreadsheetml.worksheet+xml">
        <DigestMethod Algorithm="http://www.w3.org/2001/04/xmlenc#sha256"/>
        <DigestValue>dg56xPeNNemFJLX9I1+KdK+5AI0yU1Uez2cRKhjlXro=</DigestValue>
      </Reference>
      <Reference URI="/xl/worksheets/sheet12.xml?ContentType=application/vnd.openxmlformats-officedocument.spreadsheetml.worksheet+xml">
        <DigestMethod Algorithm="http://www.w3.org/2001/04/xmlenc#sha256"/>
        <DigestValue>woebvsw60Q7g1FnV1odVol5LaQwJo8Ne/hjzDRcY8C8=</DigestValue>
      </Reference>
      <Reference URI="/xl/worksheets/sheet13.xml?ContentType=application/vnd.openxmlformats-officedocument.spreadsheetml.worksheet+xml">
        <DigestMethod Algorithm="http://www.w3.org/2001/04/xmlenc#sha256"/>
        <DigestValue>kmKRnKRHSNnVeCme7blN8x2Af5uvGh3QO2VlrWverTg=</DigestValue>
      </Reference>
      <Reference URI="/xl/worksheets/sheet14.xml?ContentType=application/vnd.openxmlformats-officedocument.spreadsheetml.worksheet+xml">
        <DigestMethod Algorithm="http://www.w3.org/2001/04/xmlenc#sha256"/>
        <DigestValue>aQVg5Huxau9mi/DpIMbK5QfYZ1ZRjTmGI5snXncPCRU=</DigestValue>
      </Reference>
      <Reference URI="/xl/worksheets/sheet15.xml?ContentType=application/vnd.openxmlformats-officedocument.spreadsheetml.worksheet+xml">
        <DigestMethod Algorithm="http://www.w3.org/2001/04/xmlenc#sha256"/>
        <DigestValue>PLtxv5IQM1WgfZI+JIj1cI6smLchR7YWdO6uxpQKoh4=</DigestValue>
      </Reference>
      <Reference URI="/xl/worksheets/sheet16.xml?ContentType=application/vnd.openxmlformats-officedocument.spreadsheetml.worksheet+xml">
        <DigestMethod Algorithm="http://www.w3.org/2001/04/xmlenc#sha256"/>
        <DigestValue>nvRl7rrXrA0A070k61ch7V4UPdHofsyLDejcpW0r0cU=</DigestValue>
      </Reference>
      <Reference URI="/xl/worksheets/sheet17.xml?ContentType=application/vnd.openxmlformats-officedocument.spreadsheetml.worksheet+xml">
        <DigestMethod Algorithm="http://www.w3.org/2001/04/xmlenc#sha256"/>
        <DigestValue>fPidE4R3j/PhpNpQAstiS+SuGFe5n+cjbUaD/Fs8h0c=</DigestValue>
      </Reference>
      <Reference URI="/xl/worksheets/sheet18.xml?ContentType=application/vnd.openxmlformats-officedocument.spreadsheetml.worksheet+xml">
        <DigestMethod Algorithm="http://www.w3.org/2001/04/xmlenc#sha256"/>
        <DigestValue>v3KTwUZwwYPRB82beFgnFl+y9GuvZA6B3SIqPrtTKtI=</DigestValue>
      </Reference>
      <Reference URI="/xl/worksheets/sheet19.xml?ContentType=application/vnd.openxmlformats-officedocument.spreadsheetml.worksheet+xml">
        <DigestMethod Algorithm="http://www.w3.org/2001/04/xmlenc#sha256"/>
        <DigestValue>dJB7quxVBrpkWYYdmPLFRtpLM1q8kUui8INSzRgub0E=</DigestValue>
      </Reference>
      <Reference URI="/xl/worksheets/sheet2.xml?ContentType=application/vnd.openxmlformats-officedocument.spreadsheetml.worksheet+xml">
        <DigestMethod Algorithm="http://www.w3.org/2001/04/xmlenc#sha256"/>
        <DigestValue>L+0jNLCtEBA5Nfg0WreVeweUupMXXU5SFDqsYF2A10E=</DigestValue>
      </Reference>
      <Reference URI="/xl/worksheets/sheet20.xml?ContentType=application/vnd.openxmlformats-officedocument.spreadsheetml.worksheet+xml">
        <DigestMethod Algorithm="http://www.w3.org/2001/04/xmlenc#sha256"/>
        <DigestValue>4U6aRHQgD/u8S9+0YdOvJiVX3o5CeU7zVlzIyQ4VVa0=</DigestValue>
      </Reference>
      <Reference URI="/xl/worksheets/sheet21.xml?ContentType=application/vnd.openxmlformats-officedocument.spreadsheetml.worksheet+xml">
        <DigestMethod Algorithm="http://www.w3.org/2001/04/xmlenc#sha256"/>
        <DigestValue>5j/FdjJ2cFAazBsLsGvQReyGywY7oZPriPLCdebZDYc=</DigestValue>
      </Reference>
      <Reference URI="/xl/worksheets/sheet22.xml?ContentType=application/vnd.openxmlformats-officedocument.spreadsheetml.worksheet+xml">
        <DigestMethod Algorithm="http://www.w3.org/2001/04/xmlenc#sha256"/>
        <DigestValue>O07g8Gw2/htVvXcyJK2J+HxOcYUA2gehZmCGWmnCOS4=</DigestValue>
      </Reference>
      <Reference URI="/xl/worksheets/sheet23.xml?ContentType=application/vnd.openxmlformats-officedocument.spreadsheetml.worksheet+xml">
        <DigestMethod Algorithm="http://www.w3.org/2001/04/xmlenc#sha256"/>
        <DigestValue>qVeZ4t/Eo/1UfZbn2TSg6KoKdnwYoe3+23iq7u/Zyxc=</DigestValue>
      </Reference>
      <Reference URI="/xl/worksheets/sheet24.xml?ContentType=application/vnd.openxmlformats-officedocument.spreadsheetml.worksheet+xml">
        <DigestMethod Algorithm="http://www.w3.org/2001/04/xmlenc#sha256"/>
        <DigestValue>sznSc0ApS7q82jyVIXygKiAuRnEosc+9wFoYTitlVcE=</DigestValue>
      </Reference>
      <Reference URI="/xl/worksheets/sheet25.xml?ContentType=application/vnd.openxmlformats-officedocument.spreadsheetml.worksheet+xml">
        <DigestMethod Algorithm="http://www.w3.org/2001/04/xmlenc#sha256"/>
        <DigestValue>gfJCGtjH+ybo19+Xrlc938U1p1gS5xeLggUEn6uPDNo=</DigestValue>
      </Reference>
      <Reference URI="/xl/worksheets/sheet26.xml?ContentType=application/vnd.openxmlformats-officedocument.spreadsheetml.worksheet+xml">
        <DigestMethod Algorithm="http://www.w3.org/2001/04/xmlenc#sha256"/>
        <DigestValue>lo4DZvrHP3JG5GFUcWb4RMHuNN3wwqXsf2SpW+UZnrA=</DigestValue>
      </Reference>
      <Reference URI="/xl/worksheets/sheet27.xml?ContentType=application/vnd.openxmlformats-officedocument.spreadsheetml.worksheet+xml">
        <DigestMethod Algorithm="http://www.w3.org/2001/04/xmlenc#sha256"/>
        <DigestValue>vDlKDAFC0RL7a+zVyunFsKcnkq1U2zZRhMOepeYS16I=</DigestValue>
      </Reference>
      <Reference URI="/xl/worksheets/sheet28.xml?ContentType=application/vnd.openxmlformats-officedocument.spreadsheetml.worksheet+xml">
        <DigestMethod Algorithm="http://www.w3.org/2001/04/xmlenc#sha256"/>
        <DigestValue>joQNVGKwh+PzP6I9/3qOUmERKQO8K60MUsKAcn45ww4=</DigestValue>
      </Reference>
      <Reference URI="/xl/worksheets/sheet29.xml?ContentType=application/vnd.openxmlformats-officedocument.spreadsheetml.worksheet+xml">
        <DigestMethod Algorithm="http://www.w3.org/2001/04/xmlenc#sha256"/>
        <DigestValue>5SX4LZ+heDC0fbbdpwDfBINm6MnmgJ1orX4MnKWS4EI=</DigestValue>
      </Reference>
      <Reference URI="/xl/worksheets/sheet3.xml?ContentType=application/vnd.openxmlformats-officedocument.spreadsheetml.worksheet+xml">
        <DigestMethod Algorithm="http://www.w3.org/2001/04/xmlenc#sha256"/>
        <DigestValue>V5JbRw80kpOc5nh8AA4MlJXoCWAufxu2yuljNOO2JBo=</DigestValue>
      </Reference>
      <Reference URI="/xl/worksheets/sheet30.xml?ContentType=application/vnd.openxmlformats-officedocument.spreadsheetml.worksheet+xml">
        <DigestMethod Algorithm="http://www.w3.org/2001/04/xmlenc#sha256"/>
        <DigestValue>zk4kU0ND5NtH8ljvHqb5/90j2dJQTG9/59duhZA103g=</DigestValue>
      </Reference>
      <Reference URI="/xl/worksheets/sheet31.xml?ContentType=application/vnd.openxmlformats-officedocument.spreadsheetml.worksheet+xml">
        <DigestMethod Algorithm="http://www.w3.org/2001/04/xmlenc#sha256"/>
        <DigestValue>djO2bD6Y2RMY/hlOcRtAiRBoNpTocVVtq6ZaIbQOM3A=</DigestValue>
      </Reference>
      <Reference URI="/xl/worksheets/sheet32.xml?ContentType=application/vnd.openxmlformats-officedocument.spreadsheetml.worksheet+xml">
        <DigestMethod Algorithm="http://www.w3.org/2001/04/xmlenc#sha256"/>
        <DigestValue>VhuSOQBajiDKT6jKopoukXtKwkdjZ8w4x5IqR2UmLus=</DigestValue>
      </Reference>
      <Reference URI="/xl/worksheets/sheet33.xml?ContentType=application/vnd.openxmlformats-officedocument.spreadsheetml.worksheet+xml">
        <DigestMethod Algorithm="http://www.w3.org/2001/04/xmlenc#sha256"/>
        <DigestValue>oPsfmrqT9wMr/SbAZ1Ou5mXo+aZYDStaU0ZbueL1rJE=</DigestValue>
      </Reference>
      <Reference URI="/xl/worksheets/sheet34.xml?ContentType=application/vnd.openxmlformats-officedocument.spreadsheetml.worksheet+xml">
        <DigestMethod Algorithm="http://www.w3.org/2001/04/xmlenc#sha256"/>
        <DigestValue>U6iAOjhes7UqzPAE2ay2FhCr6JUOwzQJbMe4n56BJ04=</DigestValue>
      </Reference>
      <Reference URI="/xl/worksheets/sheet35.xml?ContentType=application/vnd.openxmlformats-officedocument.spreadsheetml.worksheet+xml">
        <DigestMethod Algorithm="http://www.w3.org/2001/04/xmlenc#sha256"/>
        <DigestValue>jEPAbQKRvH+yjRh+hllmmlkX1Ufp6pOsE9T9EZm75aY=</DigestValue>
      </Reference>
      <Reference URI="/xl/worksheets/sheet36.xml?ContentType=application/vnd.openxmlformats-officedocument.spreadsheetml.worksheet+xml">
        <DigestMethod Algorithm="http://www.w3.org/2001/04/xmlenc#sha256"/>
        <DigestValue>96RVzp4F1/CzBK417jRTAah3E0Da1nWFxeSAs73FCeA=</DigestValue>
      </Reference>
      <Reference URI="/xl/worksheets/sheet37.xml?ContentType=application/vnd.openxmlformats-officedocument.spreadsheetml.worksheet+xml">
        <DigestMethod Algorithm="http://www.w3.org/2001/04/xmlenc#sha256"/>
        <DigestValue>27sImUben2/UoXEKTxSE36p8lATEQkjx8riO1Wk65WI=</DigestValue>
      </Reference>
      <Reference URI="/xl/worksheets/sheet38.xml?ContentType=application/vnd.openxmlformats-officedocument.spreadsheetml.worksheet+xml">
        <DigestMethod Algorithm="http://www.w3.org/2001/04/xmlenc#sha256"/>
        <DigestValue>Zj/uDuBXdeE6xc4Vh4ENm9fjq4B+XRqstxBlkSN5Fq4=</DigestValue>
      </Reference>
      <Reference URI="/xl/worksheets/sheet39.xml?ContentType=application/vnd.openxmlformats-officedocument.spreadsheetml.worksheet+xml">
        <DigestMethod Algorithm="http://www.w3.org/2001/04/xmlenc#sha256"/>
        <DigestValue>prkzHvSvGW9lQMZSrdYei7pRPuYQc7ZoCx3BHGPZljw=</DigestValue>
      </Reference>
      <Reference URI="/xl/worksheets/sheet4.xml?ContentType=application/vnd.openxmlformats-officedocument.spreadsheetml.worksheet+xml">
        <DigestMethod Algorithm="http://www.w3.org/2001/04/xmlenc#sha256"/>
        <DigestValue>PVO31XOyi5AZe/knKpRwTejcqyca4dg9NcuNEL7EDgU=</DigestValue>
      </Reference>
      <Reference URI="/xl/worksheets/sheet40.xml?ContentType=application/vnd.openxmlformats-officedocument.spreadsheetml.worksheet+xml">
        <DigestMethod Algorithm="http://www.w3.org/2001/04/xmlenc#sha256"/>
        <DigestValue>56xwYV++i7fJLbaglSdIVPTlcv2x9fdgETcVGKx8cZg=</DigestValue>
      </Reference>
      <Reference URI="/xl/worksheets/sheet41.xml?ContentType=application/vnd.openxmlformats-officedocument.spreadsheetml.worksheet+xml">
        <DigestMethod Algorithm="http://www.w3.org/2001/04/xmlenc#sha256"/>
        <DigestValue>TcN2UqmaGGHkgWnqxtWNN3LcAKDFqkqrvXZiIyCM5Q0=</DigestValue>
      </Reference>
      <Reference URI="/xl/worksheets/sheet42.xml?ContentType=application/vnd.openxmlformats-officedocument.spreadsheetml.worksheet+xml">
        <DigestMethod Algorithm="http://www.w3.org/2001/04/xmlenc#sha256"/>
        <DigestValue>NEWM42YyArLw3pVRal+djb7ESYM2O1C1xqJkVRvvdzg=</DigestValue>
      </Reference>
      <Reference URI="/xl/worksheets/sheet43.xml?ContentType=application/vnd.openxmlformats-officedocument.spreadsheetml.worksheet+xml">
        <DigestMethod Algorithm="http://www.w3.org/2001/04/xmlenc#sha256"/>
        <DigestValue>8hCq5g3pL35VoA9vOoPXKc46YUrMgegDzcCDr9SyBCA=</DigestValue>
      </Reference>
      <Reference URI="/xl/worksheets/sheet44.xml?ContentType=application/vnd.openxmlformats-officedocument.spreadsheetml.worksheet+xml">
        <DigestMethod Algorithm="http://www.w3.org/2001/04/xmlenc#sha256"/>
        <DigestValue>D97nAN6aaFTVmH8WjCpZntPUCb+EJeCa7Ruh8Xfq/KE=</DigestValue>
      </Reference>
      <Reference URI="/xl/worksheets/sheet45.xml?ContentType=application/vnd.openxmlformats-officedocument.spreadsheetml.worksheet+xml">
        <DigestMethod Algorithm="http://www.w3.org/2001/04/xmlenc#sha256"/>
        <DigestValue>W9N+qcZOcu7qVhh4RibAKnOOYLnTZv0GqoOjrDTnfyY=</DigestValue>
      </Reference>
      <Reference URI="/xl/worksheets/sheet46.xml?ContentType=application/vnd.openxmlformats-officedocument.spreadsheetml.worksheet+xml">
        <DigestMethod Algorithm="http://www.w3.org/2001/04/xmlenc#sha256"/>
        <DigestValue>ZmYC9P9p8603TTYBYqUu48shsK/TVPihVEsTic40q3g=</DigestValue>
      </Reference>
      <Reference URI="/xl/worksheets/sheet47.xml?ContentType=application/vnd.openxmlformats-officedocument.spreadsheetml.worksheet+xml">
        <DigestMethod Algorithm="http://www.w3.org/2001/04/xmlenc#sha256"/>
        <DigestValue>NX3D4YzEaBJpIOx7FwtS7qD2e0fi/+BUw0GOouEav6w=</DigestValue>
      </Reference>
      <Reference URI="/xl/worksheets/sheet48.xml?ContentType=application/vnd.openxmlformats-officedocument.spreadsheetml.worksheet+xml">
        <DigestMethod Algorithm="http://www.w3.org/2001/04/xmlenc#sha256"/>
        <DigestValue>R7WKhxyGJmrAjUN6PFVGHZbxUCwff+4j7S8R+ZNsGv4=</DigestValue>
      </Reference>
      <Reference URI="/xl/worksheets/sheet49.xml?ContentType=application/vnd.openxmlformats-officedocument.spreadsheetml.worksheet+xml">
        <DigestMethod Algorithm="http://www.w3.org/2001/04/xmlenc#sha256"/>
        <DigestValue>L1EFVOJQ750wx4Xs9nBI/bYD/1LYmDJNdgsTp29w8GU=</DigestValue>
      </Reference>
      <Reference URI="/xl/worksheets/sheet5.xml?ContentType=application/vnd.openxmlformats-officedocument.spreadsheetml.worksheet+xml">
        <DigestMethod Algorithm="http://www.w3.org/2001/04/xmlenc#sha256"/>
        <DigestValue>RtYJPzBK6RF2RCv2bx6Gg6PqR0z5ienQSndGZzCfPa4=</DigestValue>
      </Reference>
      <Reference URI="/xl/worksheets/sheet50.xml?ContentType=application/vnd.openxmlformats-officedocument.spreadsheetml.worksheet+xml">
        <DigestMethod Algorithm="http://www.w3.org/2001/04/xmlenc#sha256"/>
        <DigestValue>P1bv0wgmCeDu3yVaD//SzZJBONUzcM9kRmIEHUaocrI=</DigestValue>
      </Reference>
      <Reference URI="/xl/worksheets/sheet51.xml?ContentType=application/vnd.openxmlformats-officedocument.spreadsheetml.worksheet+xml">
        <DigestMethod Algorithm="http://www.w3.org/2001/04/xmlenc#sha256"/>
        <DigestValue>+vDwOoOnNN3EPODlk9nR9OKQHfqK65WscMzJHw4v6HI=</DigestValue>
      </Reference>
      <Reference URI="/xl/worksheets/sheet52.xml?ContentType=application/vnd.openxmlformats-officedocument.spreadsheetml.worksheet+xml">
        <DigestMethod Algorithm="http://www.w3.org/2001/04/xmlenc#sha256"/>
        <DigestValue>DFoLDJI0Q2fj9IZwEpFsAXSccRIrZvYv/MxII2q1Fq4=</DigestValue>
      </Reference>
      <Reference URI="/xl/worksheets/sheet53.xml?ContentType=application/vnd.openxmlformats-officedocument.spreadsheetml.worksheet+xml">
        <DigestMethod Algorithm="http://www.w3.org/2001/04/xmlenc#sha256"/>
        <DigestValue>1Gba483K5+XfAWHOPJDn2ohnScFy9ovS1Rtl9D4z1nc=</DigestValue>
      </Reference>
      <Reference URI="/xl/worksheets/sheet6.xml?ContentType=application/vnd.openxmlformats-officedocument.spreadsheetml.worksheet+xml">
        <DigestMethod Algorithm="http://www.w3.org/2001/04/xmlenc#sha256"/>
        <DigestValue>+9QoIY0joNICFZu/er9FP/9qOycrIYizm3choIZPTuU=</DigestValue>
      </Reference>
      <Reference URI="/xl/worksheets/sheet7.xml?ContentType=application/vnd.openxmlformats-officedocument.spreadsheetml.worksheet+xml">
        <DigestMethod Algorithm="http://www.w3.org/2001/04/xmlenc#sha256"/>
        <DigestValue>iaTx51IEu13GxEmNW445jkZFTPoKH42nRPPR6e10Z9s=</DigestValue>
      </Reference>
      <Reference URI="/xl/worksheets/sheet8.xml?ContentType=application/vnd.openxmlformats-officedocument.spreadsheetml.worksheet+xml">
        <DigestMethod Algorithm="http://www.w3.org/2001/04/xmlenc#sha256"/>
        <DigestValue>sbc8Q4DG6jaJSxFekIEkjEu9eGiMyAw63EUpksiA/TY=</DigestValue>
      </Reference>
      <Reference URI="/xl/worksheets/sheet9.xml?ContentType=application/vnd.openxmlformats-officedocument.spreadsheetml.worksheet+xml">
        <DigestMethod Algorithm="http://www.w3.org/2001/04/xmlenc#sha256"/>
        <DigestValue>75DIuSFujM7bt/ADFKRwtPYxY+uKSEVAkDvkQN4t2Ec=</DigestValue>
      </Reference>
    </Manifest>
    <SignatureProperties>
      <SignatureProperty Id="idSignatureTime" Target="#idPackageSignature">
        <mdssi:SignatureTime xmlns:mdssi="http://schemas.openxmlformats.org/package/2006/digital-signature">
          <mdssi:Format>YYYY-MM-DDThh:mm:ssTZD</mdssi:Format>
          <mdssi:Value>2025-10-30T13:07:12Z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2025-10-30T13:07:12Z</xd:SigningTime>
          <xd:SigningCertificate>
            <xd:Cert>
              <xd:CertDigest>
                <DigestMethod Algorithm="http://www.w3.org/2001/04/xmlenc#sha256"/>
                <DigestValue>Opg8SsDBdZlS1Vk560HI1nB+Vz1J0dW8rVq3mk+IWy0=</DigestValue>
              </xd:CertDigest>
              <xd:IssuerSerial>
                <X509IssuerName>CN=DSK Bank Internal CA 3, O=DSK Bank PLC, C=BG</X509IssuerName>
                <X509SerialNumber>802827425506865529708734614704867657105130023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bCgAwIBAgITagAAAAVJm1AAkXzVxAAAAAAABTANBgkqhkiG9w0BAQsFADBCMQswCQYDVQQGEwJCRzEVMBMGA1UEChMMRFNLIEJhbmsgUExDMRwwGgYDVQQDExNEU0sgQmFuayBSb290IENBIDAzMB4XDTI1MDcyMjA3NTQxNFoXDTI5MDcyMjA4MDQxNFowRTELMAkGA1UEBhMCQkcxFTATBgNVBAoTDERTSyBCYW5rIFBMQzEfMB0GA1UEAxMWRFNLIEJhbmsgSW50ZXJuYWwgQ0EgMzCCAiIwDQYJKoZIhvcNAQEBBQADggIPADCCAgoCggIBAKLFfH06ixrPVtfwV+oi4dEejuWyGxs1kjKEDQ6m/7+SHzGV23J+q/KaNLg4hjiuxpa5sVtavtNr4QrLrSREix5uGEVNV7uraHZhyIBhMmHKox+kDqZbC8Rg2vZx877B/jYDRvPk8n4YKU5z7tuo3X4hRB31V2qxTlxoy4klvZfVKmREu68BllJkrAgwRxdIINGuzIGoCekXCl9j4fFSKWVLexGg71puHmMrC/u7gED4U2xsdSsiU4PYy9jBhvee828ivnlQTZ3bhn1D8b7+LPA5vSdLI5OAov9Ccl03AYU0J7B8TojQd8d0OAgDpq8NkaS3ea/l39HtLGEaEm8C9h5KAt4VvuBlQoyPBYN7mlslWNHb7cAyMtdcYXjvfO6EKu+Cd4Eym8uGAgYjnAPoZF8NHRdojaxLETUVPt335jIJ4fVIsyeJV1L6kv/WTUjzUWzibYrcYixF0WsAMsq7ytC1n3d8M3pJJqWcJonxvndOqtStU1HD2W4QrA7VW3isuspu61usdemDRhkNRw6mebJ2Jb7rbNlkgVDR2e5qvPZqZCPUpAOlO+a5tFk2ILmr6o0Qmc2bJZI2Fbz5DxUt6Kise191+JeXzGDiDU5rlGga0MmL4NztWSHmW2rZ+MZEuc60is9t9OgWNvY1FNWzGjqmZoOHjIsTqI3iATZBabrxAgMBAAGjggKyMIICrjASBgkrBgEEAYI3FQEEBQIDAQABMCMGCSsGAQQBgjcVAgQWBBSg2H1MxuzkBEG+rghMjEySo6pYhjAdBgNVHQ4EFgQUSv96r+NvlCaIEqXMAkf71LmRfr0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A672JT6SpP0BBL12d9QIcXi31nddID0bo+s8TZaveS8bM7PWnt7zln+ZezZCKDN3Qcor1ggLU/jP0scidefc/1CM15cANC8IexvXNsMbf4CfoADJTilgTcmSthArB5EJ4gpcKw75oOZWrUPjqCxslueXnkFxt6D1l99tPGhUTfi4gwGTyESuFx2XnDXXMSDSbSnspVMjAfYx/XcXCh11ch9EXzI9ybTXc8RA60IBA4Uy7UjpCStvhcQL4hZv/iG6aZA2RVuuJOHYFQhIUvhd00FT/JG1OVQHWQpmiuxD0m0YzjQK/5yN+LerrpGr8RGJ4izP9yltZpLQqrGE6+/lVyWrKwTBfXIwZER2ZtVghLQWkUDICYDEorZ2NZ/kNWz1FIxMN72BaN0QyOLsMdU+GmFO54vrjFI+SeGRbkEHi8ayg8JnMnBkTozmioGAhlEhW8xBIyfDaK0VTPhQnU2KGiTPbDZXrzh7+JYhEaOoTAZNvtcbwi8Yjp5tmJ63kiU+sQYWdEcVrp9F+ONZjHq843RNngHGJKwDzRPJIPTaKlReVQviRsJIb4/Kd8bu13VxiHcvaxlah/wpTkwN+vl59o9xG5HE3WitOWKrVp8kz+lUZe3cA5YFkBKFy6wcHhIZV656YsP1jWdjam46PmiS/3VsyjkAnN4+F5GpPKtJb+e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P8AAAB/AAAAAAAAAAAAAAAmHwAAjw8AACBFTUYAAAEA2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QAAAAEAAAA9gAAABAAAAC0AAAABAAAAEM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QAAAAEAAAA9wAAABEAAAAlAAAADAAAAAEAAABUAAAAnAAAALUAAAAEAAAA9QAAABAAAAABAAAAqyr5QY7j+EG1AAAABAAAAA0AAABMAAAAAAAAAAAAAAAAAAAA//////////9oAAAAMwAwAC4AMQAwAC4AMgAwADIANQAgADMELgAAAAYAAAAGAAAAAwAAAAY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2wAAAAmBDIENQRCBD4EQQQ7BDAEMgQgABQEOAQ8BD4EMgQAAAgAAAAGAAAABgAAAAUAAAAHAAAABQAAAAYAAAAGAAAABgAAAAMAAAAIAAAABwAAAAgAAAAHAAAABg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wAAAAKAAAAYAAAAJwAAABsAAAAAQAAAKsq+UGO4/hBCgAAAGAAAAAYAAAATAAAAAAAAAAAAAAAAAAAAP//////////fAAAABMEOwQwBDIENQQ9BCAAJAQ4BD0EMAQ9BEEEPgQyBCAAFAQ4BEAENQQ6BEIEPgRABAUAAAAGAAAABgAAAAYAAAAGAAAABwAAAAMAAAAHAAAABwAAAAcAAAAGAAAABwAAAAUAAAAHAAAABgAAAAMAAAAIAAAABwAAAAcAAAAGAAAABgAAAAUAAAAHAAAABw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Object Id="idInvalidSigLnImg">AQAAAGwAAAAAAAAAAAAAAP8AAAB/AAAAAAAAAAAAAAAmHwAAjw8AACBFTUYAAAEAP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2wAAAAmBDIENQRCBD4EQQQ7BDAEMgQgABQEOAQ8BD4EMgQAAAgAAAAGAAAABgAAAAUAAAAHAAAABQAAAAYAAAAGAAAABgAAAAMAAAAIAAAABwAAAAgAAAAHAAAABg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wAAAAKAAAAYAAAAJwAAABsAAAAAQAAAKsq+UGO4/hBCgAAAGAAAAAYAAAATAAAAAAAAAAAAAAAAAAAAP//////////fAAAABMEOwQwBDIENQQ9BCAAJAQ4BD0EMAQ9BEEEPgQyBCAAFAQ4BEAENQQ6BEIEPgRABAUAAAAGAAAABgAAAAYAAAAGAAAABwAAAAMAAAAHAAAABwAAAAcAAAAGAAAABwAAAAUAAAAHAAAABgAAAAMAAAAIAAAABwAAAAcAAAAGAAAABgAAAAUAAAAHAAAABw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KngDJA2S0L7nriSV8FAG9pnH7wxgw26pnRNuYiG4w+Q=</DigestValue>
    </Reference>
    <Reference Type="http://www.w3.org/2000/09/xmldsig#Object" URI="#idOfficeObject">
      <DigestMethod Algorithm="http://www.w3.org/2001/04/xmlenc#sha256"/>
      <DigestValue>c1d34N/QfGLXogXkz0Z7Y3oXdQ10d+vdBJPm3R/E00E=</DigestValue>
    </Reference>
    <Reference Type="http://uri.etsi.org/01903#SignedProperties" URI="#idSignedProperties">
      <Transforms>
        <Transform Algorithm="http://www.w3.org/TR/2001/REC-xml-c14n-20010315"/>
      </Transforms>
      <DigestMethod Algorithm="http://www.w3.org/2001/04/xmlenc#sha256"/>
      <DigestValue>phCYts13rpvS3HOpVkbXcs/I759VvvpFZsc79GM/4Aw=</DigestValue>
    </Reference>
    <Reference Type="http://www.w3.org/2000/09/xmldsig#Object" URI="#idValidSigLnImg">
      <DigestMethod Algorithm="http://www.w3.org/2001/04/xmlenc#sha256"/>
      <DigestValue>CnpygEkQ9i4x06RuWTO//41ADSfLxsMIh7MCEOMK2w8=</DigestValue>
    </Reference>
    <Reference Type="http://www.w3.org/2000/09/xmldsig#Object" URI="#idInvalidSigLnImg">
      <DigestMethod Algorithm="http://www.w3.org/2001/04/xmlenc#sha256"/>
      <DigestValue>8aoEWpvE3OGiOqSXH3I2Rqy8gTblKwg4OjEQ7AVX4z4=</DigestValue>
    </Reference>
  </SignedInfo>
  <SignatureValue>i7uy+Lgm0vPfLfKpclXTF75OG20SoaSFh2fREvi8FEKVyOOzXEUz6rjHoNGOVuigorcbYZlAusON
zdmgmA9LP/o+mjkIX0F3TJEQ65jWSNdjJ/eHWOUAQc3kaJ30TXfSvZyeC/tf7wGKCPsMUFrzwgV1
ZtTNAMAbQ7E6DILHgqQzFBJVBK3yFslQIv4qfRoa5Roc5Dii32jZNTG0Cxeozu2W9j5NmCeAn0Ar
v6xaJrVFudbYxX2vlsvDWA8W6wgrZhWkZ0ePNKi0eboPkG2LwosQhLz9F+mOkFDhbpht0Ss+QeN8
mEPyGf+z8YdiSZ8Bf+ONykhI26qHOJYxUFpzIw==</SignatureValue>
  <KeyInfo>
    <X509Data>
      <X509Certificate>MIIHpjCCBY6gAwIBAgITJAABKvPvaPLK564hjgAAAAEq8zANBgkqhkiG9w0BAQsFADBFMQswCQYDVQQGEwJCRzEVMBMGA1UEChMMRFNLIEJhbmsgUExDMR8wHQYDVQQDExZEU0sgQmFuayBJbnRlcm5hbCBDQSAzMB4XDTI1MDExMzA3NDUyOVoXDTI2MDExMzA3NDUyOVowRzEZMBcGA1UEAxMQVGFtYXMgSGFrLUtvdmFjczEqMCgGCSqGSIb3DQEJARYbVGFtYXMuSGFrLUtvdmFjc0Bkc2tiYW5rLmJnMIIBIjANBgkqhkiG9w0BAQEFAAOCAQ8AMIIBCgKCAQEA8tdx1JkOriHXTTCNJkD9dsgNubqgLVW/WdmSEK9Hq2jlxsu0bf2nOhHfIZjagj5muE4vqLbpdlKvSagslRW2uVTDLUYlYcsgBaoWMGtcKGf6s1MYg8oFj90bOJ93v7onVvCUZcv5dX9tpiQwK/jwdANOGGYLeInd+7lyPZj9fvJZ1jiFGVtRrQHdusrZRDFcmGweIaigCz0KiQaukNx2gfNgR/P4f6fLdWNkcBn4zDCqMBubd3+7weofDgpgBa4V1gmYvWTGfl6TEgDkiV6HIlaz7eg/yT6TKfB+E4ulXz+HeWOZBUt1kXnnj/McQ6oOp4vpRoAPvU/HIdlBETTu1QIDAQABo4IDizCCA4cwPQYJKwYBBAGCNxUHBDAwLgYmKwYBBAGCNxUIh+LXaoX63T2C7Z8hg6eJN4a72XkWgYetWoPapVgCAWQCARkwKQYDVR0lBCIwIAYIKwYBBQUHAwIGCisGAQQBgjcKAwwGCCsGAQUFBwMEMAsGA1UdDwQEAwIHgDA1BgkrBgEEAYI3FQoEKDAmMAoGCCsGAQUFBwMCMAwGCisGAQQBgjcKAwwwCgYIKwYBBQUHAwQwUAYJKwYBBAGCNxkCBEMwQaA/BgorBgEEAYI3GQIBoDEEL1MtMS01LTIxLTE5ODg5MTQ4OC00MDc0NjY0Njk0LTE5OTU2NzI5ODAtMzczMTYwMFMGA1UdEQRMMEqgKwYKKwYBBAGCNxQCA6AdDBtUYW1hcy5IYWstS292YWNzQGRza2JhbmsuYmeBG1RhbWFzLkhhay1Lb3ZhY3NAZHNrYmFuay5iZzAdBgNVHQ4EFgQU0s7GB3zoUO7V0TbyL92tGmWU7cgwHwYDVR0jBBgwFoAUirWt3k+6G15EJG4hA2rnGniizgkwgdAGA1UdHwSByDCBxTCBwqCBv6CBvIY8aHR0cDovL2NybC5kc2tiYW5rLmJnL3BraS9EU0slMjBCYW5rJTIwSW50ZXJuYWwlMjBDQSUyMDMuY3Jshj1odHRwOi8vY3JsMS5kc2tiYW5rLmJnL3BraS9EU0slMjBCYW5rJTIwSW50ZXJuYWwlMjBDQSUyMDMuY3Jshj1odHRwOi8vY3JsMi5kc2tiYW5rLmJnL3BraS9EU0slMjBCYW5rJTIwSW50ZXJuYWwlMjBDQSUyMDMuY3JsMIIBGwYIKwYBBQUHAQEEggENMIIBCTBIBggrBgEFBQcwAoY8aHR0cDovL2FpYS5kc2tiYW5rLmJnL3BraS9EU0slMjBCYW5rJTIwSW50ZXJuYWwlMjBDQSUyMDMuY3J0MEkGCCsGAQUFBzAChj1odHRwOi8vYWlhMS5kc2tiYW5rLmJnL3BraS9EU0slMjBCYW5rJTIwSW50ZXJuYWwlMjBDQSUyMDMuY3J0MEkGCCsGAQUFBzAChj1odHRwOi8vYWlhMi5kc2tiYW5rLmJnL3BraS9EU0slMjBCYW5rJTIwSW50ZXJuYWwlMjBDQSUyMDMuY3J0MCcGCCsGAQUFBzABhhtodHRwOi8vb2NzcC5kc2tiYW5rLmJnL29jc3AwDQYJKoZIhvcNAQELBQADggIBAF9ro7AD8V1CGpxjXirOlspqOnDeLgMQef4kSZ49+saWcC6vuoSyUTb7K+6esEzq+kMGYT/VB+bxryAxNvnkpdpOwo4bonCA8YgQ6uAqzfYnXusIfSsiTkpCemVThGoHgyncKciQ5W4oaQVoTvqM+La7pJkOih5AaCnRptyNECEcqr2g7qJkfgKNvlmtZX8YUbIg44ReQtClhhnzmzLHKqUPVMwvXqhj2fBwjTS0Mr0hEkdm7WTAR3F38cqaJfA9mF6H6p0yMdwiBuILyANQZCXUH1/qApixQ1WqNYSAmnyMYpDeiPlyUAC0LKb4+E81+c1MhIBkPLxELM4O0z+ZbsDBJ8LsXjzgiSHPkMMIvGqbFuvWXmTNVAwOlnB9oIPcw9BzDce9IPXs8QJwxtTwcpjU+e2o30SORBj6hdymt+1kO7EEOhQfOOBHO/CWnRLeAGficHZt50OF409rS/JE5A/sf40Ufbhlfo4AvBndtR1FfKYIbfMCXVtJrYc+7CYu5VU0EVeuPLj32gAczuXvaUW9V7sQ2lxuS8UUbxz2kkQy/EM25StWK4CcWQH/NrTY9k14fmTGNrZe+JTI6KqFnQi6psf12tbEm7BvDhLX/u6kI6W8Lz54BmxnjpIvNmFGwkw/5oJBdiKPMV8GPud9pD7KM6pSqBcRoBP1fPICvlG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Oo7Y6onM1FFTSVGglhYF1cz1ddIYfTNBKP1VZmoioBg=</DigestValue>
      </Reference>
      <Reference URI="/xl/calcChain.xml?ContentType=application/vnd.openxmlformats-officedocument.spreadsheetml.calcChain+xml">
        <DigestMethod Algorithm="http://www.w3.org/2001/04/xmlenc#sha256"/>
        <DigestValue>g0Vl4yaAg05IrSqaKFIT3247Sfx3pcTaNBAnPAIhQuQ=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WAlMYED6WVZK6nWrbCgMsDaeWYj+S0A3epM3zU+NX90=</DigestValue>
      </Reference>
      <Reference URI="/xl/media/image1.emf?ContentType=image/x-emf">
        <DigestMethod Algorithm="http://www.w3.org/2001/04/xmlenc#sha256"/>
        <DigestValue>P8JCUogULTG1VdyPo8LnQk9SlcH3N90se4irsFO1SF8=</DigestValue>
      </Reference>
      <Reference URI="/xl/media/image2.emf?ContentType=image/x-emf">
        <DigestMethod Algorithm="http://www.w3.org/2001/04/xmlenc#sha256"/>
        <DigestValue>ZMReaN3QUSPe7ljOayk5CSPoFm20BxEhdIHgqZ73iNg=</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1easXUpors9wW02Nqy5x8cLEF/3ZKBH0i2lLjO2Zsk8=</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4sf+1AWluvbpxJKPd2Oye0vW/vjaIC4T1BxgDzXmoXg=</DigestValue>
      </Reference>
      <Reference URI="/xl/printerSettings/printerSettings1001.bin?ContentType=application/vnd.openxmlformats-officedocument.spreadsheetml.printerSettings">
        <DigestMethod Algorithm="http://www.w3.org/2001/04/xmlenc#sha256"/>
        <DigestValue>AOaDuHtsifCB+3mFVZaFSjZ2jbySMm3+Pey0DhdCrvo=</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1easXUpors9wW02Nqy5x8cLEF/3ZKBH0i2lLjO2Zsk8=</DigestValue>
      </Reference>
      <Reference URI="/xl/printerSettings/printerSettings1004.bin?ContentType=application/vnd.openxmlformats-officedocument.spreadsheetml.printerSettings">
        <DigestMethod Algorithm="http://www.w3.org/2001/04/xmlenc#sha256"/>
        <DigestValue>6HGumsjBk9X1CzCPpkG1pJTBdVyGv7gAJ+RWNO+yDTc=</DigestValue>
      </Reference>
      <Reference URI="/xl/printerSettings/printerSettings1005.bin?ContentType=application/vnd.openxmlformats-officedocument.spreadsheetml.printerSettings">
        <DigestMethod Algorithm="http://www.w3.org/2001/04/xmlenc#sha256"/>
        <DigestValue>4sf+1AWluvbpxJKPd2Oye0vW/vjaIC4T1BxgDzXmoXg=</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6HGumsjBk9X1CzCPpkG1pJTBdVyGv7gAJ+RWNO+yDTc=</DigestValue>
      </Reference>
      <Reference URI="/xl/printerSettings/printerSettings1008.bin?ContentType=application/vnd.openxmlformats-officedocument.spreadsheetml.printerSettings">
        <DigestMethod Algorithm="http://www.w3.org/2001/04/xmlenc#sha256"/>
        <DigestValue>+n5QTe6/grUf3JPx5J0xBRGlKRI8XimZKbgxCQVlTOM=</DigestValue>
      </Reference>
      <Reference URI="/xl/printerSettings/printerSettings1009.bin?ContentType=application/vnd.openxmlformats-officedocument.spreadsheetml.printerSettings">
        <DigestMethod Algorithm="http://www.w3.org/2001/04/xmlenc#sha256"/>
        <DigestValue>k5z4QFvXyp5vMq4FDANuvQxvNZ735cuotFRYxi91M4M=</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10.bin?ContentType=application/vnd.openxmlformats-officedocument.spreadsheetml.printerSettings">
        <DigestMethod Algorithm="http://www.w3.org/2001/04/xmlenc#sha256"/>
        <DigestValue>6HGumsjBk9X1CzCPpkG1pJTBdVyGv7gAJ+RWNO+yDTc=</DigestValue>
      </Reference>
      <Reference URI="/xl/printerSettings/printerSettings1011.bin?ContentType=application/vnd.openxmlformats-officedocument.spreadsheetml.printerSettings">
        <DigestMethod Algorithm="http://www.w3.org/2001/04/xmlenc#sha256"/>
        <DigestValue>6HGumsjBk9X1CzCPpkG1pJTBdVyGv7gAJ+RWNO+yDTc=</DigestValue>
      </Reference>
      <Reference URI="/xl/printerSettings/printerSettings1012.bin?ContentType=application/vnd.openxmlformats-officedocument.spreadsheetml.printerSettings">
        <DigestMethod Algorithm="http://www.w3.org/2001/04/xmlenc#sha256"/>
        <DigestValue>6HGumsjBk9X1CzCPpkG1pJTBdVyGv7gAJ+RWNO+yDTc=</DigestValue>
      </Reference>
      <Reference URI="/xl/printerSettings/printerSettings1013.bin?ContentType=application/vnd.openxmlformats-officedocument.spreadsheetml.printerSettings">
        <DigestMethod Algorithm="http://www.w3.org/2001/04/xmlenc#sha256"/>
        <DigestValue>6HGumsjBk9X1CzCPpkG1pJTBdVyGv7gAJ+RWNO+yDTc=</DigestValue>
      </Reference>
      <Reference URI="/xl/printerSettings/printerSettings1014.bin?ContentType=application/vnd.openxmlformats-officedocument.spreadsheetml.printerSettings">
        <DigestMethod Algorithm="http://www.w3.org/2001/04/xmlenc#sha256"/>
        <DigestValue>6HGumsjBk9X1CzCPpkG1pJTBdVyGv7gAJ+RWNO+yDTc=</DigestValue>
      </Reference>
      <Reference URI="/xl/printerSettings/printerSettings1015.bin?ContentType=application/vnd.openxmlformats-officedocument.spreadsheetml.printerSettings">
        <DigestMethod Algorithm="http://www.w3.org/2001/04/xmlenc#sha256"/>
        <DigestValue>6HGumsjBk9X1CzCPpkG1pJTBdVyGv7gAJ+RWNO+yDTc=</DigestValue>
      </Reference>
      <Reference URI="/xl/printerSettings/printerSettings1016.bin?ContentType=application/vnd.openxmlformats-officedocument.spreadsheetml.printerSettings">
        <DigestMethod Algorithm="http://www.w3.org/2001/04/xmlenc#sha256"/>
        <DigestValue>6HGumsjBk9X1CzCPpkG1pJTBdVyGv7gAJ+RWNO+yDTc=</DigestValue>
      </Reference>
      <Reference URI="/xl/printerSettings/printerSettings1017.bin?ContentType=application/vnd.openxmlformats-officedocument.spreadsheetml.printerSettings">
        <DigestMethod Algorithm="http://www.w3.org/2001/04/xmlenc#sha256"/>
        <DigestValue>4sf+1AWluvbpxJKPd2Oye0vW/vjaIC4T1BxgDzXmoXg=</DigestValue>
      </Reference>
      <Reference URI="/xl/printerSettings/printerSettings1018.bin?ContentType=application/vnd.openxmlformats-officedocument.spreadsheetml.printerSettings">
        <DigestMethod Algorithm="http://www.w3.org/2001/04/xmlenc#sha256"/>
        <DigestValue>6HGumsjBk9X1CzCPpkG1pJTBdVyGv7gAJ+RWNO+yDTc=</DigestValue>
      </Reference>
      <Reference URI="/xl/printerSettings/printerSettings1019.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20.bin?ContentType=application/vnd.openxmlformats-officedocument.spreadsheetml.printerSettings">
        <DigestMethod Algorithm="http://www.w3.org/2001/04/xmlenc#sha256"/>
        <DigestValue>6HGumsjBk9X1CzCPpkG1pJTBdVyGv7gAJ+RWNO+yDTc=</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1easXUpors9wW02Nqy5x8cLEF/3ZKBH0i2lLjO2Zsk8=</DigestValue>
      </Reference>
      <Reference URI="/xl/printerSettings/printerSettings1025.bin?ContentType=application/vnd.openxmlformats-officedocument.spreadsheetml.printerSettings">
        <DigestMethod Algorithm="http://www.w3.org/2001/04/xmlenc#sha256"/>
        <DigestValue>4sf+1AWluvbpxJKPd2Oye0vW/vjaIC4T1BxgDzXmoXg=</DigestValue>
      </Reference>
      <Reference URI="/xl/printerSettings/printerSettings1026.bin?ContentType=application/vnd.openxmlformats-officedocument.spreadsheetml.printerSettings">
        <DigestMethod Algorithm="http://www.w3.org/2001/04/xmlenc#sha256"/>
        <DigestValue>AOaDuHtsifCB+3mFVZaFSjZ2jbySMm3+Pey0DhdCrvo=</DigestValue>
      </Reference>
      <Reference URI="/xl/printerSettings/printerSettings1027.bin?ContentType=application/vnd.openxmlformats-officedocument.spreadsheetml.printerSettings">
        <DigestMethod Algorithm="http://www.w3.org/2001/04/xmlenc#sha256"/>
        <DigestValue>AOaDuHtsifCB+3mFVZaFSjZ2jbySMm3+Pey0DhdCrvo=</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8vyniW+BNu/f/tlr+5JqUw5FSxy2mI2GXPrPL4oQntI=</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8vyniW+BNu/f/tlr+5JqUw5FSxy2mI2GXPrPL4oQntI=</DigestValue>
      </Reference>
      <Reference URI="/xl/printerSettings/printerSettings1031.bin?ContentType=application/vnd.openxmlformats-officedocument.spreadsheetml.printerSettings">
        <DigestMethod Algorithm="http://www.w3.org/2001/04/xmlenc#sha256"/>
        <DigestValue>4sf+1AWluvbpxJKPd2Oye0vW/vjaIC4T1BxgDzXmoXg=</DigestValue>
      </Reference>
      <Reference URI="/xl/printerSettings/printerSettings1032.bin?ContentType=application/vnd.openxmlformats-officedocument.spreadsheetml.printerSettings">
        <DigestMethod Algorithm="http://www.w3.org/2001/04/xmlenc#sha256"/>
        <DigestValue>AOaDuHtsifCB+3mFVZaFSjZ2jbySMm3+Pey0DhdCrvo=</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1easXUpors9wW02Nqy5x8cLEF/3ZKBH0i2lLjO2Zsk8=</DigestValue>
      </Reference>
      <Reference URI="/xl/printerSettings/printerSettings1035.bin?ContentType=application/vnd.openxmlformats-officedocument.spreadsheetml.printerSettings">
        <DigestMethod Algorithm="http://www.w3.org/2001/04/xmlenc#sha256"/>
        <DigestValue>1easXUpors9wW02Nqy5x8cLEF/3ZKBH0i2lLjO2Zsk8=</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1easXUpors9wW02Nqy5x8cLEF/3ZKBH0i2lLjO2Zsk8=</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1easXUpors9wW02Nqy5x8cLEF/3ZKBH0i2lLjO2Zsk8=</DigestValue>
      </Reference>
      <Reference URI="/xl/printerSettings/printerSettings1046.bin?ContentType=application/vnd.openxmlformats-officedocument.spreadsheetml.printerSettings">
        <DigestMethod Algorithm="http://www.w3.org/2001/04/xmlenc#sha256"/>
        <DigestValue>4sf+1AWluvbpxJKPd2Oye0vW/vjaIC4T1BxgDzXmoXg=</DigestValue>
      </Reference>
      <Reference URI="/xl/printerSettings/printerSettings1047.bin?ContentType=application/vnd.openxmlformats-officedocument.spreadsheetml.printerSettings">
        <DigestMethod Algorithm="http://www.w3.org/2001/04/xmlenc#sha256"/>
        <DigestValue>AOaDuHtsifCB+3mFVZaFSjZ2jbySMm3+Pey0DhdCrvo=</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1easXUpors9wW02Nqy5x8cLEF/3ZKBH0i2lLjO2Zsk8=</DigestValue>
      </Reference>
      <Reference URI="/xl/printerSettings/printerSettings1050.bin?ContentType=application/vnd.openxmlformats-officedocument.spreadsheetml.printerSettings">
        <DigestMethod Algorithm="http://www.w3.org/2001/04/xmlenc#sha256"/>
        <DigestValue>8vyniW+BNu/f/tlr+5JqUw5FSxy2mI2GXPrPL4oQntI=</DigestValue>
      </Reference>
      <Reference URI="/xl/printerSettings/printerSettings1051.bin?ContentType=application/vnd.openxmlformats-officedocument.spreadsheetml.printerSettings">
        <DigestMethod Algorithm="http://www.w3.org/2001/04/xmlenc#sha256"/>
        <DigestValue>ty1w9zSzDM139FJlRwgX+r0OSDmX8VCQBLQUnSeF1+M=</DigestValue>
      </Reference>
      <Reference URI="/xl/printerSettings/printerSettings1052.bin?ContentType=application/vnd.openxmlformats-officedocument.spreadsheetml.printerSettings">
        <DigestMethod Algorithm="http://www.w3.org/2001/04/xmlenc#sha256"/>
        <DigestValue>AOaDuHtsifCB+3mFVZaFSjZ2jbySMm3+Pey0DhdCrvo=</DigestValue>
      </Reference>
      <Reference URI="/xl/printerSettings/printerSettings1053.bin?ContentType=application/vnd.openxmlformats-officedocument.spreadsheetml.printerSettings">
        <DigestMethod Algorithm="http://www.w3.org/2001/04/xmlenc#sha256"/>
        <DigestValue>ty1w9zSzDM139FJlRwgX+r0OSDmX8VCQBLQUnSeF1+M=</DigestValue>
      </Reference>
      <Reference URI="/xl/printerSettings/printerSettings1054.bin?ContentType=application/vnd.openxmlformats-officedocument.spreadsheetml.printerSettings">
        <DigestMethod Algorithm="http://www.w3.org/2001/04/xmlenc#sha256"/>
        <DigestValue>1easXUpors9wW02Nqy5x8cLEF/3ZKBH0i2lLjO2Zsk8=</DigestValue>
      </Reference>
      <Reference URI="/xl/printerSettings/printerSettings1055.bin?ContentType=application/vnd.openxmlformats-officedocument.spreadsheetml.printerSettings">
        <DigestMethod Algorithm="http://www.w3.org/2001/04/xmlenc#sha256"/>
        <DigestValue>6HGumsjBk9X1CzCPpkG1pJTBdVyGv7gAJ+RWNO+yDTc=</DigestValue>
      </Reference>
      <Reference URI="/xl/printerSettings/printerSettings1056.bin?ContentType=application/vnd.openxmlformats-officedocument.spreadsheetml.printerSettings">
        <DigestMethod Algorithm="http://www.w3.org/2001/04/xmlenc#sha256"/>
        <DigestValue>U9DlW0eyKu3wztfpqyjEWJjFPhxRFyvzTDBP1lKfKz0=</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6HGumsjBk9X1CzCPpkG1pJTBdVyGv7gAJ+RWNO+yDTc=</DigestValue>
      </Reference>
      <Reference URI="/xl/printerSettings/printerSettings1059.bin?ContentType=application/vnd.openxmlformats-officedocument.spreadsheetml.printerSettings">
        <DigestMethod Algorithm="http://www.w3.org/2001/04/xmlenc#sha256"/>
        <DigestValue>+n5QTe6/grUf3JPx5J0xBRGlKRI8XimZKbgxCQVlTOM=</DigestValue>
      </Reference>
      <Reference URI="/xl/printerSettings/printerSettings106.bin?ContentType=application/vnd.openxmlformats-officedocument.spreadsheetml.printerSettings">
        <DigestMethod Algorithm="http://www.w3.org/2001/04/xmlenc#sha256"/>
        <DigestValue>4sf+1AWluvbpxJKPd2Oye0vW/vjaIC4T1BxgDzXmoXg=</DigestValue>
      </Reference>
      <Reference URI="/xl/printerSettings/printerSettings1060.bin?ContentType=application/vnd.openxmlformats-officedocument.spreadsheetml.printerSettings">
        <DigestMethod Algorithm="http://www.w3.org/2001/04/xmlenc#sha256"/>
        <DigestValue>k5z4QFvXyp5vMq4FDANuvQxvNZ735cuotFRYxi91M4M=</DigestValue>
      </Reference>
      <Reference URI="/xl/printerSettings/printerSettings1061.bin?ContentType=application/vnd.openxmlformats-officedocument.spreadsheetml.printerSettings">
        <DigestMethod Algorithm="http://www.w3.org/2001/04/xmlenc#sha256"/>
        <DigestValue>6HGumsjBk9X1CzCPpkG1pJTBdVyGv7gAJ+RWNO+yDTc=</DigestValue>
      </Reference>
      <Reference URI="/xl/printerSettings/printerSettings1062.bin?ContentType=application/vnd.openxmlformats-officedocument.spreadsheetml.printerSettings">
        <DigestMethod Algorithm="http://www.w3.org/2001/04/xmlenc#sha256"/>
        <DigestValue>6HGumsjBk9X1CzCPpkG1pJTBdVyGv7gAJ+RWNO+yDTc=</DigestValue>
      </Reference>
      <Reference URI="/xl/printerSettings/printerSettings1063.bin?ContentType=application/vnd.openxmlformats-officedocument.spreadsheetml.printerSettings">
        <DigestMethod Algorithm="http://www.w3.org/2001/04/xmlenc#sha256"/>
        <DigestValue>6HGumsjBk9X1CzCPpkG1pJTBdVyGv7gAJ+RWNO+yDTc=</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6HGumsjBk9X1CzCPpkG1pJTBdVyGv7gAJ+RWNO+yDTc=</DigestValue>
      </Reference>
      <Reference URI="/xl/printerSettings/printerSettings1066.bin?ContentType=application/vnd.openxmlformats-officedocument.spreadsheetml.printerSettings">
        <DigestMethod Algorithm="http://www.w3.org/2001/04/xmlenc#sha256"/>
        <DigestValue>6HGumsjBk9X1CzCPpkG1pJTBdVyGv7gAJ+RWNO+yDTc=</DigestValue>
      </Reference>
      <Reference URI="/xl/printerSettings/printerSettings1067.bin?ContentType=application/vnd.openxmlformats-officedocument.spreadsheetml.printerSettings">
        <DigestMethod Algorithm="http://www.w3.org/2001/04/xmlenc#sha256"/>
        <DigestValue>6HGumsjBk9X1CzCPpkG1pJTBdVyGv7gAJ+RWNO+yDTc=</DigestValue>
      </Reference>
      <Reference URI="/xl/printerSettings/printerSettings1068.bin?ContentType=application/vnd.openxmlformats-officedocument.spreadsheetml.printerSettings">
        <DigestMethod Algorithm="http://www.w3.org/2001/04/xmlenc#sha256"/>
        <DigestValue>4sf+1AWluvbpxJKPd2Oye0vW/vjaIC4T1BxgDzXmoXg=</DigestValue>
      </Reference>
      <Reference URI="/xl/printerSettings/printerSettings1069.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AOaDuHtsifCB+3mFVZaFSjZ2jbySMm3+Pey0DhdCrvo=</DigestValue>
      </Reference>
      <Reference URI="/xl/printerSettings/printerSettings1070.bin?ContentType=application/vnd.openxmlformats-officedocument.spreadsheetml.printerSettings">
        <DigestMethod Algorithm="http://www.w3.org/2001/04/xmlenc#sha256"/>
        <DigestValue>6HGumsjBk9X1CzCPpkG1pJTBdVyGv7gAJ+RWNO+yDTc=</DigestValue>
      </Reference>
      <Reference URI="/xl/printerSettings/printerSettings1071.bin?ContentType=application/vnd.openxmlformats-officedocument.spreadsheetml.printerSettings">
        <DigestMethod Algorithm="http://www.w3.org/2001/04/xmlenc#sha256"/>
        <DigestValue>6HGumsjBk9X1CzCPpkG1pJTBdVyGv7gAJ+RWNO+yDTc=</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U9DlW0eyKu3wztfpqyjEWJjFPhxRFyvzTDBP1lKfKz0=</DigestValue>
      </Reference>
      <Reference URI="/xl/printerSettings/printerSettings1075.bin?ContentType=application/vnd.openxmlformats-officedocument.spreadsheetml.printerSettings">
        <DigestMethod Algorithm="http://www.w3.org/2001/04/xmlenc#sha256"/>
        <DigestValue>1easXUpors9wW02Nqy5x8cLEF/3ZKBH0i2lLjO2Zsk8=</DigestValue>
      </Reference>
      <Reference URI="/xl/printerSettings/printerSettings1076.bin?ContentType=application/vnd.openxmlformats-officedocument.spreadsheetml.printerSettings">
        <DigestMethod Algorithm="http://www.w3.org/2001/04/xmlenc#sha256"/>
        <DigestValue>ty1w9zSzDM139FJlRwgX+r0OSDmX8VCQBLQUnSeF1+M=</DigestValue>
      </Reference>
      <Reference URI="/xl/printerSettings/printerSettings1077.bin?ContentType=application/vnd.openxmlformats-officedocument.spreadsheetml.printerSettings">
        <DigestMethod Algorithm="http://www.w3.org/2001/04/xmlenc#sha256"/>
        <DigestValue>AOaDuHtsifCB+3mFVZaFSjZ2jbySMm3+Pey0DhdCrvo=</DigestValue>
      </Reference>
      <Reference URI="/xl/printerSettings/printerSettings1078.bin?ContentType=application/vnd.openxmlformats-officedocument.spreadsheetml.printerSettings">
        <DigestMethod Algorithm="http://www.w3.org/2001/04/xmlenc#sha256"/>
        <DigestValue>AOaDuHtsifCB+3mFVZaFSjZ2jbySMm3+Pey0DhdCrvo=</DigestValue>
      </Reference>
      <Reference URI="/xl/printerSettings/printerSettings1079.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AOaDuHtsifCB+3mFVZaFSjZ2jbySMm3+Pey0DhdCrvo=</DigestValue>
      </Reference>
      <Reference URI="/xl/printerSettings/printerSettings1080.bin?ContentType=application/vnd.openxmlformats-officedocument.spreadsheetml.printerSettings">
        <DigestMethod Algorithm="http://www.w3.org/2001/04/xmlenc#sha256"/>
        <DigestValue>8vyniW+BNu/f/tlr+5JqUw5FSxy2mI2GXPrPL4oQntI=</DigestValue>
      </Reference>
      <Reference URI="/xl/printerSettings/printerSettings1081.bin?ContentType=application/vnd.openxmlformats-officedocument.spreadsheetml.printerSettings">
        <DigestMethod Algorithm="http://www.w3.org/2001/04/xmlenc#sha256"/>
        <DigestValue>8vyniW+BNu/f/tlr+5JqUw5FSxy2mI2GXPrPL4oQntI=</DigestValue>
      </Reference>
      <Reference URI="/xl/printerSettings/printerSettings1082.bin?ContentType=application/vnd.openxmlformats-officedocument.spreadsheetml.printerSettings">
        <DigestMethod Algorithm="http://www.w3.org/2001/04/xmlenc#sha256"/>
        <DigestValue>4sf+1AWluvbpxJKPd2Oye0vW/vjaIC4T1BxgDzXmoXg=</DigestValue>
      </Reference>
      <Reference URI="/xl/printerSettings/printerSettings1083.bin?ContentType=application/vnd.openxmlformats-officedocument.spreadsheetml.printerSettings">
        <DigestMethod Algorithm="http://www.w3.org/2001/04/xmlenc#sha256"/>
        <DigestValue>4sf+1AWluvbpxJKPd2Oye0vW/vjaIC4T1BxgDzXmoXg=</DigestValue>
      </Reference>
      <Reference URI="/xl/printerSettings/printerSettings1084.bin?ContentType=application/vnd.openxmlformats-officedocument.spreadsheetml.printerSettings">
        <DigestMethod Algorithm="http://www.w3.org/2001/04/xmlenc#sha256"/>
        <DigestValue>AOaDuHtsifCB+3mFVZaFSjZ2jbySMm3+Pey0DhdCrvo=</DigestValue>
      </Reference>
      <Reference URI="/xl/printerSettings/printerSettings1085.bin?ContentType=application/vnd.openxmlformats-officedocument.spreadsheetml.printerSettings">
        <DigestMethod Algorithm="http://www.w3.org/2001/04/xmlenc#sha256"/>
        <DigestValue>4sf+1AWluvbpxJKPd2Oye0vW/vjaIC4T1BxgDzXmoXg=</DigestValue>
      </Reference>
      <Reference URI="/xl/printerSettings/printerSettings1086.bin?ContentType=application/vnd.openxmlformats-officedocument.spreadsheetml.printerSettings">
        <DigestMethod Algorithm="http://www.w3.org/2001/04/xmlenc#sha256"/>
        <DigestValue>1easXUpors9wW02Nqy5x8cLEF/3ZKBH0i2lLjO2Zsk8=</DigestValue>
      </Reference>
      <Reference URI="/xl/printerSettings/printerSettings1087.bin?ContentType=application/vnd.openxmlformats-officedocument.spreadsheetml.printerSettings">
        <DigestMethod Algorithm="http://www.w3.org/2001/04/xmlenc#sha256"/>
        <DigestValue>4sf+1AWluvbpxJKPd2Oye0vW/vjaIC4T1BxgDzXmoXg=</DigestValue>
      </Reference>
      <Reference URI="/xl/printerSettings/printerSettings1088.bin?ContentType=application/vnd.openxmlformats-officedocument.spreadsheetml.printerSettings">
        <DigestMethod Algorithm="http://www.w3.org/2001/04/xmlenc#sha256"/>
        <DigestValue>4sf+1AWluvbpxJKPd2Oye0vW/vjaIC4T1BxgDzXmoXg=</DigestValue>
      </Reference>
      <Reference URI="/xl/printerSettings/printerSettings1089.bin?ContentType=application/vnd.openxmlformats-officedocument.spreadsheetml.printerSettings">
        <DigestMethod Algorithm="http://www.w3.org/2001/04/xmlenc#sha256"/>
        <DigestValue>+n5QTe6/grUf3JPx5J0xBRGlKRI8XimZKbgxCQVlTOM=</DigestValue>
      </Reference>
      <Reference URI="/xl/printerSettings/printerSettings109.bin?ContentType=application/vnd.openxmlformats-officedocument.spreadsheetml.printerSettings">
        <DigestMethod Algorithm="http://www.w3.org/2001/04/xmlenc#sha256"/>
        <DigestValue>4sf+1AWluvbpxJKPd2Oye0vW/vjaIC4T1BxgDzXmoXg=</DigestValue>
      </Reference>
      <Reference URI="/xl/printerSettings/printerSettings1090.bin?ContentType=application/vnd.openxmlformats-officedocument.spreadsheetml.printerSettings">
        <DigestMethod Algorithm="http://www.w3.org/2001/04/xmlenc#sha256"/>
        <DigestValue>4sf+1AWluvbpxJKPd2Oye0vW/vjaIC4T1BxgDzXmoXg=</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4sf+1AWluvbpxJKPd2Oye0vW/vjaIC4T1BxgDzXmoXg=</DigestValue>
      </Reference>
      <Reference URI="/xl/printerSettings/printerSettings1093.bin?ContentType=application/vnd.openxmlformats-officedocument.spreadsheetml.printerSettings">
        <DigestMethod Algorithm="http://www.w3.org/2001/04/xmlenc#sha256"/>
        <DigestValue>1easXUpors9wW02Nqy5x8cLEF/3ZKBH0i2lLjO2Zsk8=</DigestValue>
      </Reference>
      <Reference URI="/xl/printerSettings/printerSettings1094.bin?ContentType=application/vnd.openxmlformats-officedocument.spreadsheetml.printerSettings">
        <DigestMethod Algorithm="http://www.w3.org/2001/04/xmlenc#sha256"/>
        <DigestValue>4sf+1AWluvbpxJKPd2Oye0vW/vjaIC4T1BxgDzXmoXg=</DigestValue>
      </Reference>
      <Reference URI="/xl/printerSettings/printerSettings1095.bin?ContentType=application/vnd.openxmlformats-officedocument.spreadsheetml.printerSettings">
        <DigestMethod Algorithm="http://www.w3.org/2001/04/xmlenc#sha256"/>
        <DigestValue>AOaDuHtsifCB+3mFVZaFSjZ2jbySMm3+Pey0DhdCrvo=</DigestValue>
      </Reference>
      <Reference URI="/xl/printerSettings/printerSettings1096.bin?ContentType=application/vnd.openxmlformats-officedocument.spreadsheetml.printerSettings">
        <DigestMethod Algorithm="http://www.w3.org/2001/04/xmlenc#sha256"/>
        <DigestValue>AOaDuHtsifCB+3mFVZaFSjZ2jbySMm3+Pey0DhdCrvo=</DigestValue>
      </Reference>
      <Reference URI="/xl/printerSettings/printerSettings1097.bin?ContentType=application/vnd.openxmlformats-officedocument.spreadsheetml.printerSettings">
        <DigestMethod Algorithm="http://www.w3.org/2001/04/xmlenc#sha256"/>
        <DigestValue>4sf+1AWluvbpxJKPd2Oye0vW/vjaIC4T1BxgDzXmoXg=</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AOaDuHtsifCB+3mFVZaFSjZ2jbySMm3+Pey0DhdCrvo=</DigestValue>
      </Reference>
      <Reference URI="/xl/printerSettings/printerSettings1102.bin?ContentType=application/vnd.openxmlformats-officedocument.spreadsheetml.printerSettings">
        <DigestMethod Algorithm="http://www.w3.org/2001/04/xmlenc#sha256"/>
        <DigestValue>4sf+1AWluvbpxJKPd2Oye0vW/vjaIC4T1BxgDzXmoXg=</DigestValue>
      </Reference>
      <Reference URI="/xl/printerSettings/printerSettings1103.bin?ContentType=application/vnd.openxmlformats-officedocument.spreadsheetml.printerSettings">
        <DigestMethod Algorithm="http://www.w3.org/2001/04/xmlenc#sha256"/>
        <DigestValue>1easXUpors9wW02Nqy5x8cLEF/3ZKBH0i2lLjO2Zsk8=</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4sf+1AWluvbpxJKPd2Oye0vW/vjaIC4T1BxgDzXmoXg=</DigestValue>
      </Reference>
      <Reference URI="/xl/printerSettings/printerSettings1110.bin?ContentType=application/vnd.openxmlformats-officedocument.spreadsheetml.printerSettings">
        <DigestMethod Algorithm="http://www.w3.org/2001/04/xmlenc#sha256"/>
        <DigestValue>1easXUpors9wW02Nqy5x8cLEF/3ZKBH0i2lLjO2Zsk8=</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1easXUpors9wW02Nqy5x8cLEF/3ZKBH0i2lLjO2Zsk8=</DigestValue>
      </Reference>
      <Reference URI="/xl/printerSettings/printerSettings1113.bin?ContentType=application/vnd.openxmlformats-officedocument.spreadsheetml.printerSettings">
        <DigestMethod Algorithm="http://www.w3.org/2001/04/xmlenc#sha256"/>
        <DigestValue>4sf+1AWluvbpxJKPd2Oye0vW/vjaIC4T1BxgDzXmoXg=</DigestValue>
      </Reference>
      <Reference URI="/xl/printerSettings/printerSettings1114.bin?ContentType=application/vnd.openxmlformats-officedocument.spreadsheetml.printerSettings">
        <DigestMethod Algorithm="http://www.w3.org/2001/04/xmlenc#sha256"/>
        <DigestValue>AOaDuHtsifCB+3mFVZaFSjZ2jbySMm3+Pey0DhdCrvo=</DigestValue>
      </Reference>
      <Reference URI="/xl/printerSettings/printerSettings1115.bin?ContentType=application/vnd.openxmlformats-officedocument.spreadsheetml.printerSettings">
        <DigestMethod Algorithm="http://www.w3.org/2001/04/xmlenc#sha256"/>
        <DigestValue>AOaDuHtsifCB+3mFVZaFSjZ2jbySMm3+Pey0DhdCrvo=</DigestValue>
      </Reference>
      <Reference URI="/xl/printerSettings/printerSettings1116.bin?ContentType=application/vnd.openxmlformats-officedocument.spreadsheetml.printerSettings">
        <DigestMethod Algorithm="http://www.w3.org/2001/04/xmlenc#sha256"/>
        <DigestValue>4sf+1AWluvbpxJKPd2Oye0vW/vjaIC4T1BxgDzXmoXg=</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AOaDuHtsifCB+3mFVZaFSjZ2jbySMm3+Pey0DhdCrvo=</DigestValue>
      </Reference>
      <Reference URI="/xl/printerSettings/printerSettings1119.bin?ContentType=application/vnd.openxmlformats-officedocument.spreadsheetml.printerSettings">
        <DigestMethod Algorithm="http://www.w3.org/2001/04/xmlenc#sha256"/>
        <DigestValue>4sf+1AWluvbpxJKPd2Oye0vW/vjaIC4T1BxgDzXmoXg=</DigestValue>
      </Reference>
      <Reference URI="/xl/printerSettings/printerSettings112.bin?ContentType=application/vnd.openxmlformats-officedocument.spreadsheetml.printerSettings">
        <DigestMethod Algorithm="http://www.w3.org/2001/04/xmlenc#sha256"/>
        <DigestValue>bX9XDerWgquo2RxSve48ZARjqmGUaFIV3OF+VtCX1Rc=</DigestValue>
      </Reference>
      <Reference URI="/xl/printerSettings/printerSettings1120.bin?ContentType=application/vnd.openxmlformats-officedocument.spreadsheetml.printerSettings">
        <DigestMethod Algorithm="http://www.w3.org/2001/04/xmlenc#sha256"/>
        <DigestValue>1easXUpors9wW02Nqy5x8cLEF/3ZKBH0i2lLjO2Zsk8=</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4sf+1AWluvbpxJKPd2Oye0vW/vjaIC4T1BxgDzXmoXg=</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1easXUpors9wW02Nqy5x8cLEF/3ZKBH0i2lLjO2Zsk8=</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1easXUpors9wW02Nqy5x8cLEF/3ZKBH0i2lLjO2Zsk8=</DigestValue>
      </Reference>
      <Reference URI="/xl/printerSettings/printerSettings113.bin?ContentType=application/vnd.openxmlformats-officedocument.spreadsheetml.printerSettings">
        <DigestMethod Algorithm="http://www.w3.org/2001/04/xmlenc#sha256"/>
        <DigestValue>QWpi6h1kHwZsH9rlpR3f3TaHSMtqC16mWcRCqaxQe9o=</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AOaDuHtsifCB+3mFVZaFSjZ2jbySMm3+Pey0DhdCrvo=</DigestValue>
      </Reference>
      <Reference URI="/xl/printerSettings/printerSettings1132.bin?ContentType=application/vnd.openxmlformats-officedocument.spreadsheetml.printerSettings">
        <DigestMethod Algorithm="http://www.w3.org/2001/04/xmlenc#sha256"/>
        <DigestValue>AOaDuHtsifCB+3mFVZaFSjZ2jbySMm3+Pey0DhdCrvo=</DigestValue>
      </Reference>
      <Reference URI="/xl/printerSettings/printerSettings1133.bin?ContentType=application/vnd.openxmlformats-officedocument.spreadsheetml.printerSettings">
        <DigestMethod Algorithm="http://www.w3.org/2001/04/xmlenc#sha256"/>
        <DigestValue>4sf+1AWluvbpxJKPd2Oye0vW/vjaIC4T1BxgDzXmoXg=</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AOaDuHtsifCB+3mFVZaFSjZ2jbySMm3+Pey0DhdCrvo=</DigestValue>
      </Reference>
      <Reference URI="/xl/printerSettings/printerSettings1136.bin?ContentType=application/vnd.openxmlformats-officedocument.spreadsheetml.printerSettings">
        <DigestMethod Algorithm="http://www.w3.org/2001/04/xmlenc#sha256"/>
        <DigestValue>4sf+1AWluvbpxJKPd2Oye0vW/vjaIC4T1BxgDzXmoXg=</DigestValue>
      </Reference>
      <Reference URI="/xl/printerSettings/printerSettings1137.bin?ContentType=application/vnd.openxmlformats-officedocument.spreadsheetml.printerSettings">
        <DigestMethod Algorithm="http://www.w3.org/2001/04/xmlenc#sha256"/>
        <DigestValue>1easXUpors9wW02Nqy5x8cLEF/3ZKBH0i2lLjO2Zsk8=</DigestValue>
      </Reference>
      <Reference URI="/xl/printerSettings/printerSettings1138.bin?ContentType=application/vnd.openxmlformats-officedocument.spreadsheetml.printerSettings">
        <DigestMethod Algorithm="http://www.w3.org/2001/04/xmlenc#sha256"/>
        <DigestValue>1easXUpors9wW02Nqy5x8cLEF/3ZKBH0i2lLjO2Zsk8=</DigestValue>
      </Reference>
      <Reference URI="/xl/printerSettings/printerSettings1139.bin?ContentType=application/vnd.openxmlformats-officedocument.spreadsheetml.printerSettings">
        <DigestMethod Algorithm="http://www.w3.org/2001/04/xmlenc#sha256"/>
        <DigestValue>4sf+1AWluvbpxJKPd2Oye0vW/vjaIC4T1BxgDzXmoXg=</DigestValue>
      </Reference>
      <Reference URI="/xl/printerSettings/printerSettings114.bin?ContentType=application/vnd.openxmlformats-officedocument.spreadsheetml.printerSettings">
        <DigestMethod Algorithm="http://www.w3.org/2001/04/xmlenc#sha256"/>
        <DigestValue>XIc2QwSSmCeVlKH2I83k8uGA7s8klfHL3ma3f1m5IS0=</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4sf+1AWluvbpxJKPd2Oye0vW/vjaIC4T1BxgDzXmoXg=</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1easXUpors9wW02Nqy5x8cLEF/3ZKBH0i2lLjO2Zsk8=</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1easXUpors9wW02Nqy5x8cLEF/3ZKBH0i2lLjO2Zsk8=</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AOaDuHtsifCB+3mFVZaFSjZ2jbySMm3+Pey0DhdCrvo=</DigestValue>
      </Reference>
      <Reference URI="/xl/printerSettings/printerSettings115.bin?ContentType=application/vnd.openxmlformats-officedocument.spreadsheetml.printerSettings">
        <DigestMethod Algorithm="http://www.w3.org/2001/04/xmlenc#sha256"/>
        <DigestValue>QWpi6h1kHwZsH9rlpR3f3TaHSMtqC16mWcRCqaxQe9o=</DigestValue>
      </Reference>
      <Reference URI="/xl/printerSettings/printerSettings1150.bin?ContentType=application/vnd.openxmlformats-officedocument.spreadsheetml.printerSettings">
        <DigestMethod Algorithm="http://www.w3.org/2001/04/xmlenc#sha256"/>
        <DigestValue>AOaDuHtsifCB+3mFVZaFSjZ2jbySMm3+Pey0DhdCrvo=</DigestValue>
      </Reference>
      <Reference URI="/xl/printerSettings/printerSettings1151.bin?ContentType=application/vnd.openxmlformats-officedocument.spreadsheetml.printerSettings">
        <DigestMethod Algorithm="http://www.w3.org/2001/04/xmlenc#sha256"/>
        <DigestValue>4sf+1AWluvbpxJKPd2Oye0vW/vjaIC4T1BxgDzXmoXg=</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AOaDuHtsifCB+3mFVZaFSjZ2jbySMm3+Pey0DhdCrvo=</DigestValue>
      </Reference>
      <Reference URI="/xl/printerSettings/printerSettings1154.bin?ContentType=application/vnd.openxmlformats-officedocument.spreadsheetml.printerSettings">
        <DigestMethod Algorithm="http://www.w3.org/2001/04/xmlenc#sha256"/>
        <DigestValue>4sf+1AWluvbpxJKPd2Oye0vW/vjaIC4T1BxgDzXmoXg=</DigestValue>
      </Reference>
      <Reference URI="/xl/printerSettings/printerSettings1155.bin?ContentType=application/vnd.openxmlformats-officedocument.spreadsheetml.printerSettings">
        <DigestMethod Algorithm="http://www.w3.org/2001/04/xmlenc#sha256"/>
        <DigestValue>1easXUpors9wW02Nqy5x8cLEF/3ZKBH0i2lLjO2Zsk8=</DigestValue>
      </Reference>
      <Reference URI="/xl/printerSettings/printerSettings1156.bin?ContentType=application/vnd.openxmlformats-officedocument.spreadsheetml.printerSettings">
        <DigestMethod Algorithm="http://www.w3.org/2001/04/xmlenc#sha256"/>
        <DigestValue>1easXUpors9wW02Nqy5x8cLEF/3ZKBH0i2lLjO2Zsk8=</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XJnd1BqqlgRUowTgijESNZSOjtwDdPDtD9gRl8sKS8U=</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1easXUpors9wW02Nqy5x8cLEF/3ZKBH0i2lLjO2Zsk8=</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1easXUpors9wW02Nqy5x8cLEF/3ZKBH0i2lLjO2Zsk8=</DigestValue>
      </Reference>
      <Reference URI="/xl/printerSettings/printerSettings1165.bin?ContentType=application/vnd.openxmlformats-officedocument.spreadsheetml.printerSettings">
        <DigestMethod Algorithm="http://www.w3.org/2001/04/xmlenc#sha256"/>
        <DigestValue>4sf+1AWluvbpxJKPd2Oye0vW/vjaIC4T1BxgDzXmoXg=</DigestValue>
      </Reference>
      <Reference URI="/xl/printerSettings/printerSettings1166.bin?ContentType=application/vnd.openxmlformats-officedocument.spreadsheetml.printerSettings">
        <DigestMethod Algorithm="http://www.w3.org/2001/04/xmlenc#sha256"/>
        <DigestValue>AOaDuHtsifCB+3mFVZaFSjZ2jbySMm3+Pey0DhdCrvo=</DigestValue>
      </Reference>
      <Reference URI="/xl/printerSettings/printerSettings1167.bin?ContentType=application/vnd.openxmlformats-officedocument.spreadsheetml.printerSettings">
        <DigestMethod Algorithm="http://www.w3.org/2001/04/xmlenc#sha256"/>
        <DigestValue>AOaDuHtsifCB+3mFVZaFSjZ2jbySMm3+Pey0DhdCrvo=</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viChQMo/YCsPC+P6HIsCy/N6HgDYumEsrP7UdDD0cok=</DigestValue>
      </Reference>
      <Reference URI="/xl/printerSettings/printerSettings1170.bin?ContentType=application/vnd.openxmlformats-officedocument.spreadsheetml.printerSettings">
        <DigestMethod Algorithm="http://www.w3.org/2001/04/xmlenc#sha256"/>
        <DigestValue>AOaDuHtsifCB+3mFVZaFSjZ2jbySMm3+Pey0DhdCrvo=</DigestValue>
      </Reference>
      <Reference URI="/xl/printerSettings/printerSettings1171.bin?ContentType=application/vnd.openxmlformats-officedocument.spreadsheetml.printerSettings">
        <DigestMethod Algorithm="http://www.w3.org/2001/04/xmlenc#sha256"/>
        <DigestValue>4sf+1AWluvbpxJKPd2Oye0vW/vjaIC4T1BxgDzXmoXg=</DigestValue>
      </Reference>
      <Reference URI="/xl/printerSettings/printerSettings1172.bin?ContentType=application/vnd.openxmlformats-officedocument.spreadsheetml.printerSettings">
        <DigestMethod Algorithm="http://www.w3.org/2001/04/xmlenc#sha256"/>
        <DigestValue>1easXUpors9wW02Nqy5x8cLEF/3ZKBH0i2lLjO2Zsk8=</DigestValue>
      </Reference>
      <Reference URI="/xl/printerSettings/printerSettings1173.bin?ContentType=application/vnd.openxmlformats-officedocument.spreadsheetml.printerSettings">
        <DigestMethod Algorithm="http://www.w3.org/2001/04/xmlenc#sha256"/>
        <DigestValue>1easXUpors9wW02Nqy5x8cLEF/3ZKBH0i2lLjO2Zsk8=</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qdF4VB0Obt77Zx+ENUNW63gAJaa/dDHjc5L9eH/T2w8=</DigestValue>
      </Reference>
      <Reference URI="/xl/printerSettings/printerSettings1180.bin?ContentType=application/vnd.openxmlformats-officedocument.spreadsheetml.printerSettings">
        <DigestMethod Algorithm="http://www.w3.org/2001/04/xmlenc#sha256"/>
        <DigestValue>4sf+1AWluvbpxJKPd2Oye0vW/vjaIC4T1BxgDzXmoXg=</DigestValue>
      </Reference>
      <Reference URI="/xl/printerSettings/printerSettings1181.bin?ContentType=application/vnd.openxmlformats-officedocument.spreadsheetml.printerSettings">
        <DigestMethod Algorithm="http://www.w3.org/2001/04/xmlenc#sha256"/>
        <DigestValue>1easXUpors9wW02Nqy5x8cLEF/3ZKBH0i2lLjO2Zsk8=</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AOaDuHtsifCB+3mFVZaFSjZ2jbySMm3+Pey0DhdCrvo=</DigestValue>
      </Reference>
      <Reference URI="/xl/printerSettings/printerSettings1184.bin?ContentType=application/vnd.openxmlformats-officedocument.spreadsheetml.printerSettings">
        <DigestMethod Algorithm="http://www.w3.org/2001/04/xmlenc#sha256"/>
        <DigestValue>AOaDuHtsifCB+3mFVZaFSjZ2jbySMm3+Pey0DhdCrvo=</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AOaDuHtsifCB+3mFVZaFSjZ2jbySMm3+Pey0DhdCrvo=</DigestValue>
      </Reference>
      <Reference URI="/xl/printerSettings/printerSettings1188.bin?ContentType=application/vnd.openxmlformats-officedocument.spreadsheetml.printerSettings">
        <DigestMethod Algorithm="http://www.w3.org/2001/04/xmlenc#sha256"/>
        <DigestValue>4sf+1AWluvbpxJKPd2Oye0vW/vjaIC4T1BxgDzXmoXg=</DigestValue>
      </Reference>
      <Reference URI="/xl/printerSettings/printerSettings1189.bin?ContentType=application/vnd.openxmlformats-officedocument.spreadsheetml.printerSettings">
        <DigestMethod Algorithm="http://www.w3.org/2001/04/xmlenc#sha256"/>
        <DigestValue>1easXUpors9wW02Nqy5x8cLEF/3ZKBH0i2lLjO2Zsk8=</DigestValue>
      </Reference>
      <Reference URI="/xl/printerSettings/printerSettings119.bin?ContentType=application/vnd.openxmlformats-officedocument.spreadsheetml.printerSettings">
        <DigestMethod Algorithm="http://www.w3.org/2001/04/xmlenc#sha256"/>
        <DigestValue>QWpi6h1kHwZsH9rlpR3f3TaHSMtqC16mWcRCqaxQe9o=</DigestValue>
      </Reference>
      <Reference URI="/xl/printerSettings/printerSettings1190.bin?ContentType=application/vnd.openxmlformats-officedocument.spreadsheetml.printerSettings">
        <DigestMethod Algorithm="http://www.w3.org/2001/04/xmlenc#sha256"/>
        <DigestValue>1easXUpors9wW02Nqy5x8cLEF/3ZKBH0i2lLjO2Zsk8=</DigestValue>
      </Reference>
      <Reference URI="/xl/printerSettings/printerSettings1191.bin?ContentType=application/vnd.openxmlformats-officedocument.spreadsheetml.printerSettings">
        <DigestMethod Algorithm="http://www.w3.org/2001/04/xmlenc#sha256"/>
        <DigestValue>4sf+1AWluvbpxJKPd2Oye0vW/vjaIC4T1BxgDzXmoXg=</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4sf+1AWluvbpxJKPd2Oye0vW/vjaIC4T1BxgDzXmoXg=</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1easXUpors9wW02Nqy5x8cLEF/3ZKBH0i2lLjO2Zsk8=</DigestValue>
      </Reference>
      <Reference URI="/xl/printerSettings/printerSettings1197.bin?ContentType=application/vnd.openxmlformats-officedocument.spreadsheetml.printerSettings">
        <DigestMethod Algorithm="http://www.w3.org/2001/04/xmlenc#sha256"/>
        <DigestValue>4sf+1AWluvbpxJKPd2Oye0vW/vjaIC4T1BxgDzXmoXg=</DigestValue>
      </Reference>
      <Reference URI="/xl/printerSettings/printerSettings1198.bin?ContentType=application/vnd.openxmlformats-officedocument.spreadsheetml.printerSettings">
        <DigestMethod Algorithm="http://www.w3.org/2001/04/xmlenc#sha256"/>
        <DigestValue>1easXUpors9wW02Nqy5x8cLEF/3ZKBH0i2lLjO2Zsk8=</DigestValue>
      </Reference>
      <Reference URI="/xl/printerSettings/printerSettings119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viChQMo/YCsPC+P6HIsCy/N6HgDYumEsrP7UdDD0cok=</DigestValue>
      </Reference>
      <Reference URI="/xl/printerSettings/printerSettings1200.bin?ContentType=application/vnd.openxmlformats-officedocument.spreadsheetml.printerSettings">
        <DigestMethod Algorithm="http://www.w3.org/2001/04/xmlenc#sha256"/>
        <DigestValue>AOaDuHtsifCB+3mFVZaFSjZ2jbySMm3+Pey0DhdCrvo=</DigestValue>
      </Reference>
      <Reference URI="/xl/printerSettings/printerSettings1201.bin?ContentType=application/vnd.openxmlformats-officedocument.spreadsheetml.printerSettings">
        <DigestMethod Algorithm="http://www.w3.org/2001/04/xmlenc#sha256"/>
        <DigestValue>AOaDuHtsifCB+3mFVZaFSjZ2jbySMm3+Pey0DhdCrvo=</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AOaDuHtsifCB+3mFVZaFSjZ2jbySMm3+Pey0DhdCrvo=</DigestValue>
      </Reference>
      <Reference URI="/xl/printerSettings/printerSettings1205.bin?ContentType=application/vnd.openxmlformats-officedocument.spreadsheetml.printerSettings">
        <DigestMethod Algorithm="http://www.w3.org/2001/04/xmlenc#sha256"/>
        <DigestValue>4sf+1AWluvbpxJKPd2Oye0vW/vjaIC4T1BxgDzXmoXg=</DigestValue>
      </Reference>
      <Reference URI="/xl/printerSettings/printerSettings1206.bin?ContentType=application/vnd.openxmlformats-officedocument.spreadsheetml.printerSettings">
        <DigestMethod Algorithm="http://www.w3.org/2001/04/xmlenc#sha256"/>
        <DigestValue>1easXUpors9wW02Nqy5x8cLEF/3ZKBH0i2lLjO2Zsk8=</DigestValue>
      </Reference>
      <Reference URI="/xl/printerSettings/printerSettings1207.bin?ContentType=application/vnd.openxmlformats-officedocument.spreadsheetml.printerSettings">
        <DigestMethod Algorithm="http://www.w3.org/2001/04/xmlenc#sha256"/>
        <DigestValue>1easXUpors9wW02Nqy5x8cLEF/3ZKBH0i2lLjO2Zsk8=</DigestValue>
      </Reference>
      <Reference URI="/xl/printerSettings/printerSettings1208.bin?ContentType=application/vnd.openxmlformats-officedocument.spreadsheetml.printerSettings">
        <DigestMethod Algorithm="http://www.w3.org/2001/04/xmlenc#sha256"/>
        <DigestValue>4sf+1AWluvbpxJKPd2Oye0vW/vjaIC4T1BxgDzXmoXg=</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HUBd8uxORDabqDSU1tof+1I3gMYhms5OGzov+PkFABM=</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1easXUpors9wW02Nqy5x8cLEF/3ZKBH0i2lLjO2Zsk8=</DigestValue>
      </Reference>
      <Reference URI="/xl/printerSettings/printerSettings1214.bin?ContentType=application/vnd.openxmlformats-officedocument.spreadsheetml.printerSettings">
        <DigestMethod Algorithm="http://www.w3.org/2001/04/xmlenc#sha256"/>
        <DigestValue>4sf+1AWluvbpxJKPd2Oye0vW/vjaIC4T1BxgDzXmoXg=</DigestValue>
      </Reference>
      <Reference URI="/xl/printerSettings/printerSettings1215.bin?ContentType=application/vnd.openxmlformats-officedocument.spreadsheetml.printerSettings">
        <DigestMethod Algorithm="http://www.w3.org/2001/04/xmlenc#sha256"/>
        <DigestValue>1easXUpors9wW02Nqy5x8cLEF/3ZKBH0i2lLjO2Zsk8=</DigestValue>
      </Reference>
      <Reference URI="/xl/printerSettings/printerSettings1216.bin?ContentType=application/vnd.openxmlformats-officedocument.spreadsheetml.printerSettings">
        <DigestMethod Algorithm="http://www.w3.org/2001/04/xmlenc#sha256"/>
        <DigestValue>4sf+1AWluvbpxJKPd2Oye0vW/vjaIC4T1BxgDzXmoXg=</DigestValue>
      </Reference>
      <Reference URI="/xl/printerSettings/printerSettings1217.bin?ContentType=application/vnd.openxmlformats-officedocument.spreadsheetml.printerSettings">
        <DigestMethod Algorithm="http://www.w3.org/2001/04/xmlenc#sha256"/>
        <DigestValue>AOaDuHtsifCB+3mFVZaFSjZ2jbySMm3+Pey0DhdCrvo=</DigestValue>
      </Reference>
      <Reference URI="/xl/printerSettings/printerSettings1218.bin?ContentType=application/vnd.openxmlformats-officedocument.spreadsheetml.printerSettings">
        <DigestMethod Algorithm="http://www.w3.org/2001/04/xmlenc#sha256"/>
        <DigestValue>AOaDuHtsifCB+3mFVZaFSjZ2jbySMm3+Pey0DhdCrvo=</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0M0lT1N85id3zVk0KL199WWnZZgA/S7wmk6VRFwo/JI=</DigestValue>
      </Reference>
      <Reference URI="/xl/printerSettings/printerSettings1220.bin?ContentType=application/vnd.openxmlformats-officedocument.spreadsheetml.printerSettings">
        <DigestMethod Algorithm="http://www.w3.org/2001/04/xmlenc#sha256"/>
        <DigestValue>MqlMFcdOU724y+XT0A1fb7kjq67gysaEXySjCDCzorU=</DigestValue>
      </Reference>
      <Reference URI="/xl/printerSettings/printerSettings1221.bin?ContentType=application/vnd.openxmlformats-officedocument.spreadsheetml.printerSettings">
        <DigestMethod Algorithm="http://www.w3.org/2001/04/xmlenc#sha256"/>
        <DigestValue>MqlMFcdOU724y+XT0A1fb7kjq67gysaEXySjCDCzorU=</DigestValue>
      </Reference>
      <Reference URI="/xl/printerSettings/printerSettings1222.bin?ContentType=application/vnd.openxmlformats-officedocument.spreadsheetml.printerSettings">
        <DigestMethod Algorithm="http://www.w3.org/2001/04/xmlenc#sha256"/>
        <DigestValue>MqlMFcdOU724y+XT0A1fb7kjq67gysaEXySjCDCzorU=</DigestValue>
      </Reference>
      <Reference URI="/xl/printerSettings/printerSettings1223.bin?ContentType=application/vnd.openxmlformats-officedocument.spreadsheetml.printerSettings">
        <DigestMethod Algorithm="http://www.w3.org/2001/04/xmlenc#sha256"/>
        <DigestValue>MqlMFcdOU724y+XT0A1fb7kjq67gysaEXySjCDCzorU=</DigestValue>
      </Reference>
      <Reference URI="/xl/printerSettings/printerSettings1224.bin?ContentType=application/vnd.openxmlformats-officedocument.spreadsheetml.printerSettings">
        <DigestMethod Algorithm="http://www.w3.org/2001/04/xmlenc#sha256"/>
        <DigestValue>MqlMFcdOU724y+XT0A1fb7kjq67gysaEXySjCDCzorU=</DigestValue>
      </Reference>
      <Reference URI="/xl/printerSettings/printerSettings1225.bin?ContentType=application/vnd.openxmlformats-officedocument.spreadsheetml.printerSettings">
        <DigestMethod Algorithm="http://www.w3.org/2001/04/xmlenc#sha256"/>
        <DigestValue>MqlMFcdOU724y+XT0A1fb7kjq67gysaEXySjCDCzorU=</DigestValue>
      </Reference>
      <Reference URI="/xl/printerSettings/printerSettings1226.bin?ContentType=application/vnd.openxmlformats-officedocument.spreadsheetml.printerSettings">
        <DigestMethod Algorithm="http://www.w3.org/2001/04/xmlenc#sha256"/>
        <DigestValue>MqlMFcdOU724y+XT0A1fb7kjq67gysaEXySjCDCzorU=</DigestValue>
      </Reference>
      <Reference URI="/xl/printerSettings/printerSettings1227.bin?ContentType=application/vnd.openxmlformats-officedocument.spreadsheetml.printerSettings">
        <DigestMethod Algorithm="http://www.w3.org/2001/04/xmlenc#sha256"/>
        <DigestValue>MqlMFcdOU724y+XT0A1fb7kjq67gysaEXySjCDCzorU=</DigestValue>
      </Reference>
      <Reference URI="/xl/printerSettings/printerSettings1228.bin?ContentType=application/vnd.openxmlformats-officedocument.spreadsheetml.printerSettings">
        <DigestMethod Algorithm="http://www.w3.org/2001/04/xmlenc#sha256"/>
        <DigestValue>MqlMFcdOU724y+XT0A1fb7kjq67gysaEXySjCDCzorU=</DigestValue>
      </Reference>
      <Reference URI="/xl/printerSettings/printerSettings1229.bin?ContentType=application/vnd.openxmlformats-officedocument.spreadsheetml.printerSettings">
        <DigestMethod Algorithm="http://www.w3.org/2001/04/xmlenc#sha256"/>
        <DigestValue>MqlMFcdOU724y+XT0A1fb7kjq67gysaEXySjCDCzorU=</DigestValue>
      </Reference>
      <Reference URI="/xl/printerSettings/printerSettings123.bin?ContentType=application/vnd.openxmlformats-officedocument.spreadsheetml.printerSettings">
        <DigestMethod Algorithm="http://www.w3.org/2001/04/xmlenc#sha256"/>
        <DigestValue>viChQMo/YCsPC+P6HIsCy/N6HgDYumEsrP7UdDD0cok=</DigestValue>
      </Reference>
      <Reference URI="/xl/printerSettings/printerSettings1230.bin?ContentType=application/vnd.openxmlformats-officedocument.spreadsheetml.printerSettings">
        <DigestMethod Algorithm="http://www.w3.org/2001/04/xmlenc#sha256"/>
        <DigestValue>MqlMFcdOU724y+XT0A1fb7kjq67gysaEXySjCDCzorU=</DigestValue>
      </Reference>
      <Reference URI="/xl/printerSettings/printerSettings1231.bin?ContentType=application/vnd.openxmlformats-officedocument.spreadsheetml.printerSettings">
        <DigestMethod Algorithm="http://www.w3.org/2001/04/xmlenc#sha256"/>
        <DigestValue>MqlMFcdOU724y+XT0A1fb7kjq67gysaEXySjCDCzorU=</DigestValue>
      </Reference>
      <Reference URI="/xl/printerSettings/printerSettings1232.bin?ContentType=application/vnd.openxmlformats-officedocument.spreadsheetml.printerSettings">
        <DigestMethod Algorithm="http://www.w3.org/2001/04/xmlenc#sha256"/>
        <DigestValue>MqlMFcdOU724y+XT0A1fb7kjq67gysaEXySjCDCzorU=</DigestValue>
      </Reference>
      <Reference URI="/xl/printerSettings/printerSettings1233.bin?ContentType=application/vnd.openxmlformats-officedocument.spreadsheetml.printerSettings">
        <DigestMethod Algorithm="http://www.w3.org/2001/04/xmlenc#sha256"/>
        <DigestValue>MqlMFcdOU724y+XT0A1fb7kjq67gysaEXySjCDCzorU=</DigestValue>
      </Reference>
      <Reference URI="/xl/printerSettings/printerSettings1234.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viChQMo/YCsPC+P6HIsCy/N6HgDYumEsrP7UdDD0cok=</DigestValue>
      </Reference>
      <Reference URI="/xl/printerSettings/printerSettings125.bin?ContentType=application/vnd.openxmlformats-officedocument.spreadsheetml.printerSettings">
        <DigestMethod Algorithm="http://www.w3.org/2001/04/xmlenc#sha256"/>
        <DigestValue>viChQMo/YCsPC+P6HIsCy/N6HgDYumEsrP7UdDD0cok=</DigestValue>
      </Reference>
      <Reference URI="/xl/printerSettings/printerSettings126.bin?ContentType=application/vnd.openxmlformats-officedocument.spreadsheetml.printerSettings">
        <DigestMethod Algorithm="http://www.w3.org/2001/04/xmlenc#sha256"/>
        <DigestValue>viChQMo/YCsPC+P6HIsCy/N6HgDYumEsrP7UdDD0cok=</DigestValue>
      </Reference>
      <Reference URI="/xl/printerSettings/printerSettings127.bin?ContentType=application/vnd.openxmlformats-officedocument.spreadsheetml.printerSettings">
        <DigestMethod Algorithm="http://www.w3.org/2001/04/xmlenc#sha256"/>
        <DigestValue>viChQMo/YCsPC+P6HIsCy/N6HgDYumEsrP7UdDD0cok=</DigestValue>
      </Reference>
      <Reference URI="/xl/printerSettings/printerSettings128.bin?ContentType=application/vnd.openxmlformats-officedocument.spreadsheetml.printerSettings">
        <DigestMethod Algorithm="http://www.w3.org/2001/04/xmlenc#sha256"/>
        <DigestValue>viChQMo/YCsPC+P6HIsCy/N6HgDYumEsrP7UdDD0cok=</DigestValue>
      </Reference>
      <Reference URI="/xl/printerSettings/printerSettings129.bin?ContentType=application/vnd.openxmlformats-officedocument.spreadsheetml.printerSettings">
        <DigestMethod Algorithm="http://www.w3.org/2001/04/xmlenc#sha256"/>
        <DigestValue>viChQMo/YCsPC+P6HIsCy/N6HgDYumEsrP7UdDD0cok=</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QWpi6h1kHwZsH9rlpR3f3TaHSMtqC16mWcRCqaxQe9o=</DigestValue>
      </Reference>
      <Reference URI="/xl/printerSettings/printerSettings131.bin?ContentType=application/vnd.openxmlformats-officedocument.spreadsheetml.printerSettings">
        <DigestMethod Algorithm="http://www.w3.org/2001/04/xmlenc#sha256"/>
        <DigestValue>viChQMo/YCsPC+P6HIsCy/N6HgDYumEsrP7UdDD0cok=</DigestValue>
      </Reference>
      <Reference URI="/xl/printerSettings/printerSettings132.bin?ContentType=application/vnd.openxmlformats-officedocument.spreadsheetml.printerSettings">
        <DigestMethod Algorithm="http://www.w3.org/2001/04/xmlenc#sha256"/>
        <DigestValue>iXMFJr9cPu8aBDWDAy9E7NsL4+xeJE7SzvaCcK5ZP9E=</DigestValue>
      </Reference>
      <Reference URI="/xl/printerSettings/printerSettings133.bin?ContentType=application/vnd.openxmlformats-officedocument.spreadsheetml.printerSettings">
        <DigestMethod Algorithm="http://www.w3.org/2001/04/xmlenc#sha256"/>
        <DigestValue>viChQMo/YCsPC+P6HIsCy/N6HgDYumEsrP7UdDD0cok=</DigestValue>
      </Reference>
      <Reference URI="/xl/printerSettings/printerSettings134.bin?ContentType=application/vnd.openxmlformats-officedocument.spreadsheetml.printerSettings">
        <DigestMethod Algorithm="http://www.w3.org/2001/04/xmlenc#sha256"/>
        <DigestValue>qdF4VB0Obt77Zx+ENUNW63gAJaa/dDHjc5L9eH/T2w8=</DigestValue>
      </Reference>
      <Reference URI="/xl/printerSettings/printerSettings135.bin?ContentType=application/vnd.openxmlformats-officedocument.spreadsheetml.printerSettings">
        <DigestMethod Algorithm="http://www.w3.org/2001/04/xmlenc#sha256"/>
        <DigestValue>iXMFJr9cPu8aBDWDAy9E7NsL4+xeJE7SzvaCcK5ZP9E=</DigestValue>
      </Reference>
      <Reference URI="/xl/printerSettings/printerSettings136.bin?ContentType=application/vnd.openxmlformats-officedocument.spreadsheetml.printerSettings">
        <DigestMethod Algorithm="http://www.w3.org/2001/04/xmlenc#sha256"/>
        <DigestValue>qdF4VB0Obt77Zx+ENUNW63gAJaa/dDHjc5L9eH/T2w8=</DigestValue>
      </Reference>
      <Reference URI="/xl/printerSettings/printerSettings137.bin?ContentType=application/vnd.openxmlformats-officedocument.spreadsheetml.printerSettings">
        <DigestMethod Algorithm="http://www.w3.org/2001/04/xmlenc#sha256"/>
        <DigestValue>XJnd1BqqlgRUowTgijESNZSOjtwDdPDtD9gRl8sKS8U=</DigestValue>
      </Reference>
      <Reference URI="/xl/printerSettings/printerSettings138.bin?ContentType=application/vnd.openxmlformats-officedocument.spreadsheetml.printerSettings">
        <DigestMethod Algorithm="http://www.w3.org/2001/04/xmlenc#sha256"/>
        <DigestValue>QWpi6h1kHwZsH9rlpR3f3TaHSMtqC16mWcRCqaxQe9o=</DigestValue>
      </Reference>
      <Reference URI="/xl/printerSettings/printerSettings139.bin?ContentType=application/vnd.openxmlformats-officedocument.spreadsheetml.printerSettings">
        <DigestMethod Algorithm="http://www.w3.org/2001/04/xmlenc#sha256"/>
        <DigestValue>XIc2QwSSmCeVlKH2I83k8uGA7s8klfHL3ma3f1m5IS0=</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XIc2QwSSmCeVlKH2I83k8uGA7s8klfHL3ma3f1m5IS0=</DigestValue>
      </Reference>
      <Reference URI="/xl/printerSettings/printerSettings141.bin?ContentType=application/vnd.openxmlformats-officedocument.spreadsheetml.printerSettings">
        <DigestMethod Algorithm="http://www.w3.org/2001/04/xmlenc#sha256"/>
        <DigestValue>6cKQF5uSQ9FwnCYkUOetRlrOLPKuJr1WlxlFIAIIKh8=</DigestValue>
      </Reference>
      <Reference URI="/xl/printerSettings/printerSettings142.bin?ContentType=application/vnd.openxmlformats-officedocument.spreadsheetml.printerSettings">
        <DigestMethod Algorithm="http://www.w3.org/2001/04/xmlenc#sha256"/>
        <DigestValue>bX9XDerWgquo2RxSve48ZARjqmGUaFIV3OF+VtCX1Rc=</DigestValue>
      </Reference>
      <Reference URI="/xl/printerSettings/printerSettings143.bin?ContentType=application/vnd.openxmlformats-officedocument.spreadsheetml.printerSettings">
        <DigestMethod Algorithm="http://www.w3.org/2001/04/xmlenc#sha256"/>
        <DigestValue>bX9XDerWgquo2RxSve48ZARjqmGUaFIV3OF+VtCX1Rc=</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MqlMFcdOU724y+XT0A1fb7kjq67gysaEXySjCDCzorU=</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AOaDuHtsifCB+3mFVZaFSjZ2jbySMm3+Pey0DhdCrvo=</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+n5QTe6/grUf3JPx5J0xBRGlKRI8XimZKbgxCQVlTOM=</DigestValue>
      </Reference>
      <Reference URI="/xl/printerSettings/printerSettings154.bin?ContentType=application/vnd.openxmlformats-officedocument.spreadsheetml.printerSettings">
        <DigestMethod Algorithm="http://www.w3.org/2001/04/xmlenc#sha256"/>
        <DigestValue>k5z4QFvXyp5vMq4FDANuvQxvNZ735cuotFRYxi91M4M=</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6HGumsjBk9X1CzCPpkG1pJTBdVyGv7gAJ+RWNO+yDTc=</DigestValue>
      </Reference>
      <Reference URI="/xl/printerSettings/printerSettings159.bin?ContentType=application/vnd.openxmlformats-officedocument.spreadsheetml.printerSettings">
        <DigestMethod Algorithm="http://www.w3.org/2001/04/xmlenc#sha256"/>
        <DigestValue>6HGumsjBk9X1CzCPpkG1pJTBdVyGv7gAJ+RWNO+yDTc=</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6HGumsjBk9X1CzCPpkG1pJTBdVyGv7gAJ+RWNO+yDTc=</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6HGumsjBk9X1CzCPpkG1pJTBdVyGv7gAJ+RWNO+yDTc=</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MqlMFcdOU724y+XT0A1fb7kjq67gysaEXySjCDCzorU=</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AOaDuHtsifCB+3mFVZaFSjZ2jbySMm3+Pey0DhdCrvo=</DigestValue>
      </Reference>
      <Reference URI="/xl/printerSettings/printerSettings172.bin?ContentType=application/vnd.openxmlformats-officedocument.spreadsheetml.printerSettings">
        <DigestMethod Algorithm="http://www.w3.org/2001/04/xmlenc#sha256"/>
        <DigestValue>AOaDuHtsifCB+3mFVZaFSjZ2jbySMm3+Pey0DhdCrvo=</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+n5QTe6/grUf3JPx5J0xBRGlKRI8XimZKbgxCQVlTOM=</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AOaDuHtsifCB+3mFVZaFSjZ2jbySMm3+Pey0DhdCrvo=</DigestValue>
      </Reference>
      <Reference URI="/xl/printerSettings/printerSettings179.bin?ContentType=application/vnd.openxmlformats-officedocument.spreadsheetml.printerSettings">
        <DigestMethod Algorithm="http://www.w3.org/2001/04/xmlenc#sha256"/>
        <DigestValue>+n5QTe6/grUf3JPx5J0xBRGlKRI8XimZKbgxCQVlTOM=</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1easXUpors9wW02Nqy5x8cLEF/3ZKBH0i2lLjO2Zsk8=</DigestValue>
      </Reference>
      <Reference URI="/xl/printerSettings/printerSettings181.bin?ContentType=application/vnd.openxmlformats-officedocument.spreadsheetml.printerSettings">
        <DigestMethod Algorithm="http://www.w3.org/2001/04/xmlenc#sha256"/>
        <DigestValue>1easXUpors9wW02Nqy5x8cLEF/3ZKBH0i2lLjO2Zsk8=</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+n5QTe6/grUf3JPx5J0xBRGlKRI8XimZKbgxCQVlTOM=</DigestValue>
      </Reference>
      <Reference URI="/xl/printerSettings/printerSettings184.bin?ContentType=application/vnd.openxmlformats-officedocument.spreadsheetml.printerSettings">
        <DigestMethod Algorithm="http://www.w3.org/2001/04/xmlenc#sha256"/>
        <DigestValue>1easXUpors9wW02Nqy5x8cLEF/3ZKBH0i2lLjO2Zsk8=</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1easXUpors9wW02Nqy5x8cLEF/3ZKBH0i2lLjO2Zsk8=</DigestValue>
      </Reference>
      <Reference URI="/xl/printerSettings/printerSettings188.bin?ContentType=application/vnd.openxmlformats-officedocument.spreadsheetml.printerSettings">
        <DigestMethod Algorithm="http://www.w3.org/2001/04/xmlenc#sha256"/>
        <DigestValue>1easXUpors9wW02Nqy5x8cLEF/3ZKBH0i2lLjO2Zsk8=</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1easXUpors9wW02Nqy5x8cLEF/3ZKBH0i2lLjO2Zsk8=</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1easXUpors9wW02Nqy5x8cLEF/3ZKBH0i2lLjO2Zsk8=</DigestValue>
      </Reference>
      <Reference URI="/xl/printerSettings/printerSettings193.bin?ContentType=application/vnd.openxmlformats-officedocument.spreadsheetml.printerSettings">
        <DigestMethod Algorithm="http://www.w3.org/2001/04/xmlenc#sha256"/>
        <DigestValue>+n5QTe6/grUf3JPx5J0xBRGlKRI8XimZKbgxCQVlTOM=</DigestValue>
      </Reference>
      <Reference URI="/xl/printerSettings/printerSettings194.bin?ContentType=application/vnd.openxmlformats-officedocument.spreadsheetml.printerSettings">
        <DigestMethod Algorithm="http://www.w3.org/2001/04/xmlenc#sha256"/>
        <DigestValue>AOaDuHtsifCB+3mFVZaFSjZ2jbySMm3+Pey0DhdCrvo=</DigestValue>
      </Reference>
      <Reference URI="/xl/printerSettings/printerSettings195.bin?ContentType=application/vnd.openxmlformats-officedocument.spreadsheetml.printerSettings">
        <DigestMethod Algorithm="http://www.w3.org/2001/04/xmlenc#sha256"/>
        <DigestValue>AOaDuHtsifCB+3mFVZaFSjZ2jbySMm3+Pey0DhdCrvo=</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+n5QTe6/grUf3JPx5J0xBRGlKRI8XimZKbgxCQVlTOM=</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AOaDuHtsifCB+3mFVZaFSjZ2jbySMm3+Pey0DhdCrvo=</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MqlMFcdOU724y+XT0A1fb7kjq67gysaEXySjCDCzorU=</DigestValue>
      </Reference>
      <Reference URI="/xl/printerSettings/printerSettings204.bin?ContentType=application/vnd.openxmlformats-officedocument.spreadsheetml.printerSettings">
        <DigestMethod Algorithm="http://www.w3.org/2001/04/xmlenc#sha256"/>
        <DigestValue>MqlMFcdOU724y+XT0A1fb7kjq67gysaEXySjCDCzorU=</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olVzO14YzbBV9lyv2+iYJUax50tLLM5nhgg3hHHh9hE=</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MqlMFcdOU724y+XT0A1fb7kjq67gysaEXySjCDCzorU=</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AOaDuHtsifCB+3mFVZaFSjZ2jbySMm3+Pey0DhdCrvo=</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MqlMFcdOU724y+XT0A1fb7kjq67gysaEXySjCDCzorU=</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1easXUpors9wW02Nqy5x8cLEF/3ZKBH0i2lLjO2Zsk8=</DigestValue>
      </Reference>
      <Reference URI="/xl/printerSettings/printerSettings227.bin?ContentType=application/vnd.openxmlformats-officedocument.spreadsheetml.printerSettings">
        <DigestMethod Algorithm="http://www.w3.org/2001/04/xmlenc#sha256"/>
        <DigestValue>6HGumsjBk9X1CzCPpkG1pJTBdVyGv7gAJ+RWNO+yDTc=</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rALDqt2H2KdfuxYzTV53rYvk3kH3uKy15HZhCc8cxRs=</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+n5QTe6/grUf3JPx5J0xBRGlKRI8XimZKbgxCQVlTOM=</DigestValue>
      </Reference>
      <Reference URI="/xl/printerSettings/printerSettings232.bin?ContentType=application/vnd.openxmlformats-officedocument.spreadsheetml.printerSettings">
        <DigestMethod Algorithm="http://www.w3.org/2001/04/xmlenc#sha256"/>
        <DigestValue>k5z4QFvXyp5vMq4FDANuvQxvNZ735cuotFRYxi91M4M=</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6HGumsjBk9X1CzCPpkG1pJTBdVyGv7gAJ+RWNO+yDTc=</DigestValue>
      </Reference>
      <Reference URI="/xl/printerSettings/printerSettings242.bin?ContentType=application/vnd.openxmlformats-officedocument.spreadsheetml.printerSettings">
        <DigestMethod Algorithm="http://www.w3.org/2001/04/xmlenc#sha256"/>
        <DigestValue>6HGumsjBk9X1CzCPpkG1pJTBdVyGv7gAJ+RWNO+yDTc=</DigestValue>
      </Reference>
      <Reference URI="/xl/printerSettings/printerSettings243.bin?ContentType=application/vnd.openxmlformats-officedocument.spreadsheetml.printerSettings">
        <DigestMethod Algorithm="http://www.w3.org/2001/04/xmlenc#sha256"/>
        <DigestValue>6HGumsjBk9X1CzCPpkG1pJTBdVyGv7gAJ+RWNO+yDTc=</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6HGumsjBk9X1CzCPpkG1pJTBdVyGv7gAJ+RWNO+yDTc=</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AOaDuHtsifCB+3mFVZaFSjZ2jbySMm3+Pey0DhdCrvo=</DigestValue>
      </Reference>
      <Reference URI="/xl/printerSettings/printerSettings25.bin?ContentType=application/vnd.openxmlformats-officedocument.spreadsheetml.printerSettings">
        <DigestMethod Algorithm="http://www.w3.org/2001/04/xmlenc#sha256"/>
        <DigestValue>+n5QTe6/grUf3JPx5J0xBRGlKRI8XimZKbgxCQVlTOM=</DigestValue>
      </Reference>
      <Reference URI="/xl/printerSettings/printerSettings250.bin?ContentType=application/vnd.openxmlformats-officedocument.spreadsheetml.printerSettings">
        <DigestMethod Algorithm="http://www.w3.org/2001/04/xmlenc#sha256"/>
        <DigestValue>AOaDuHtsifCB+3mFVZaFSjZ2jbySMm3+Pey0DhdCrvo=</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1easXUpors9wW02Nqy5x8cLEF/3ZKBH0i2lLjO2Zsk8=</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k5z4QFvXyp5vMq4FDANuvQxvNZ735cuotFRYxi91M4M=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+n5QTe6/grUf3JPx5J0xBRGlKRI8XimZKbgxCQVlTOM=</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1easXUpors9wW02Nqy5x8cLEF/3ZKBH0i2lLjO2Zsk8=</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AOaDuHtsifCB+3mFVZaFSjZ2jbySMm3+Pey0DhdCrvo=</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AOaDuHtsifCB+3mFVZaFSjZ2jbySMm3+Pey0DhdCrvo=</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AOaDuHtsifCB+3mFVZaFSjZ2jbySMm3+Pey0DhdCrvo=</DigestValue>
      </Reference>
      <Reference URI="/xl/printerSettings/printerSettings277.bin?ContentType=application/vnd.openxmlformats-officedocument.spreadsheetml.printerSettings">
        <DigestMethod Algorithm="http://www.w3.org/2001/04/xmlenc#sha256"/>
        <DigestValue>4sf+1AWluvbpxJKPd2Oye0vW/vjaIC4T1BxgDzXmoXg=</DigestValue>
      </Reference>
      <Reference URI="/xl/printerSettings/printerSettings278.bin?ContentType=application/vnd.openxmlformats-officedocument.spreadsheetml.printerSettings">
        <DigestMethod Algorithm="http://www.w3.org/2001/04/xmlenc#sha256"/>
        <DigestValue>1easXUpors9wW02Nqy5x8cLEF/3ZKBH0i2lLjO2Zsk8=</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+n5QTe6/grUf3JPx5J0xBRGlKRI8XimZKbgxCQVlTOM=</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AOaDuHtsifCB+3mFVZaFSjZ2jbySMm3+Pey0DhdCrvo=</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+n5QTe6/grUf3JPx5J0xBRGlKRI8XimZKbgxCQVlTOM=</DigestValue>
      </Reference>
      <Reference URI="/xl/printerSettings/printerSettings302.bin?ContentType=application/vnd.openxmlformats-officedocument.spreadsheetml.printerSettings">
        <DigestMethod Algorithm="http://www.w3.org/2001/04/xmlenc#sha256"/>
        <DigestValue>k5z4QFvXyp5vMq4FDANuvQxvNZ735cuotFRYxi91M4M=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6HGumsjBk9X1CzCPpkG1pJTBdVyGv7gAJ+RWNO+yDTc=</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6HGumsjBk9X1CzCPpkG1pJTBdVyGv7gAJ+RWNO+yDTc=</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6HGumsjBk9X1CzCPpkG1pJTBdVyGv7gAJ+RWNO+yDTc=</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6HGumsjBk9X1CzCPpkG1pJTBdVyGv7gAJ+RWNO+yDTc=</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1easXUpors9wW02Nqy5x8cLEF/3ZKBH0i2lLjO2Zsk8=</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AOaDuHtsifCB+3mFVZaFSjZ2jbySMm3+Pey0DhdCrvo=</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AOaDuHtsifCB+3mFVZaFSjZ2jbySMm3+Pey0DhdCrvo=</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AOaDuHtsifCB+3mFVZaFSjZ2jbySMm3+Pey0DhdCrvo=</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1easXUpors9wW02Nqy5x8cLEF/3ZKBH0i2lLjO2Zsk8=</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1easXUpors9wW02Nqy5x8cLEF/3ZKBH0i2lLjO2Zsk8=</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AOaDuHtsifCB+3mFVZaFSjZ2jbySMm3+Pey0DhdCrvo=</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rALDqt2H2KdfuxYzTV53rYvk3kH3uKy15HZhCc8cxRs=</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AOaDuHtsifCB+3mFVZaFSjZ2jbySMm3+Pey0DhdCrvo=</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olVzO14YzbBV9lyv2+iYJUax50tLLM5nhgg3hHHh9hE=</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6HGumsjBk9X1CzCPpkG1pJTBdVyGv7gAJ+RWNO+yDTc=</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1easXUpors9wW02Nqy5x8cLEF/3ZKBH0i2lLjO2Zsk8=</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AOaDuHtsifCB+3mFVZaFSjZ2jbySMm3+Pey0DhdCrvo=</DigestValue>
      </Reference>
      <Reference URI="/xl/printerSettings/printerSettings357.bin?ContentType=application/vnd.openxmlformats-officedocument.spreadsheetml.printerSettings">
        <DigestMethod Algorithm="http://www.w3.org/2001/04/xmlenc#sha256"/>
        <DigestValue>AOaDuHtsifCB+3mFVZaFSjZ2jbySMm3+Pey0DhdCrvo=</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AOaDuHtsifCB+3mFVZaFSjZ2jbySMm3+Pey0DhdCrvo=</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1easXUpors9wW02Nqy5x8cLEF/3ZKBH0i2lLjO2Zsk8=</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6HGumsjBk9X1CzCPpkG1pJTBdVyGv7gAJ+RWNO+yDTc=</DigestValue>
      </Reference>
      <Reference URI="/xl/printerSettings/printerSettings369.bin?ContentType=application/vnd.openxmlformats-officedocument.spreadsheetml.printerSettings">
        <DigestMethod Algorithm="http://www.w3.org/2001/04/xmlenc#sha256"/>
        <DigestValue>+n5QTe6/grUf3JPx5J0xBRGlKRI8XimZKbgxCQVlTOM=</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k5z4QFvXyp5vMq4FDANuvQxvNZ735cuotFRYxi91M4M=</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6HGumsjBk9X1CzCPpkG1pJTBdVyGv7gAJ+RWNO+yDTc=</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1easXUpors9wW02Nqy5x8cLEF/3ZKBH0i2lLjO2Zsk8=</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AOaDuHtsifCB+3mFVZaFSjZ2jbySMm3+Pey0DhdCrvo=</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AOaDuHtsifCB+3mFVZaFSjZ2jbySMm3+Pey0DhdCrvo=</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1easXUpors9wW02Nqy5x8cLEF/3ZKBH0i2lLjO2Zsk8=</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6HGumsjBk9X1CzCPpkG1pJTBdVyGv7gAJ+RWNO+yDTc=</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+n5QTe6/grUf3JPx5J0xBRGlKRI8XimZKbgxCQVlTOM=</DigestValue>
      </Reference>
      <Reference URI="/xl/printerSettings/printerSettings394.bin?ContentType=application/vnd.openxmlformats-officedocument.spreadsheetml.printerSettings">
        <DigestMethod Algorithm="http://www.w3.org/2001/04/xmlenc#sha256"/>
        <DigestValue>k5z4QFvXyp5vMq4FDANuvQxvNZ735cuotFRYxi91M4M=</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AOaDuHtsifCB+3mFVZaFSjZ2jbySMm3+Pey0DhdCrvo=</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1easXUpors9wW02Nqy5x8cLEF/3ZKBH0i2lLjO2Zsk8=</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ki451zjwRlhVfknUILEzz+g42p1TR9y51422BSshvxU=</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ki451zjwRlhVfknUILEzz+g42p1TR9y51422BSshvxU=</DigestValue>
      </Reference>
      <Reference URI="/xl/printerSettings/printerSettings419.bin?ContentType=application/vnd.openxmlformats-officedocument.spreadsheetml.printerSettings">
        <DigestMethod Algorithm="http://www.w3.org/2001/04/xmlenc#sha256"/>
        <DigestValue>+n5QTe6/grUf3JPx5J0xBRGlKRI8XimZKbgxCQVlTOM=</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k5z4QFvXyp5vMq4FDANuvQxvNZ735cuotFRYxi91M4M=</DigestValue>
      </Reference>
      <Reference URI="/xl/printerSettings/printerSettings421.bin?ContentType=application/vnd.openxmlformats-officedocument.spreadsheetml.printerSettings">
        <DigestMethod Algorithm="http://www.w3.org/2001/04/xmlenc#sha256"/>
        <DigestValue>ki451zjwRlhVfknUILEzz+g42p1TR9y51422BSshvxU=</DigestValue>
      </Reference>
      <Reference URI="/xl/printerSettings/printerSettings422.bin?ContentType=application/vnd.openxmlformats-officedocument.spreadsheetml.printerSettings">
        <DigestMethod Algorithm="http://www.w3.org/2001/04/xmlenc#sha256"/>
        <DigestValue>ki451zjwRlhVfknUILEzz+g42p1TR9y51422BSshvxU=</DigestValue>
      </Reference>
      <Reference URI="/xl/printerSettings/printerSettings423.bin?ContentType=application/vnd.openxmlformats-officedocument.spreadsheetml.printerSettings">
        <DigestMethod Algorithm="http://www.w3.org/2001/04/xmlenc#sha256"/>
        <DigestValue>ki451zjwRlhVfknUILEzz+g42p1TR9y51422BSshvxU=</DigestValue>
      </Reference>
      <Reference URI="/xl/printerSettings/printerSettings424.bin?ContentType=application/vnd.openxmlformats-officedocument.spreadsheetml.printerSettings">
        <DigestMethod Algorithm="http://www.w3.org/2001/04/xmlenc#sha256"/>
        <DigestValue>ki451zjwRlhVfknUILEzz+g42p1TR9y51422BSshvxU=</DigestValue>
      </Reference>
      <Reference URI="/xl/printerSettings/printerSettings425.bin?ContentType=application/vnd.openxmlformats-officedocument.spreadsheetml.printerSettings">
        <DigestMethod Algorithm="http://www.w3.org/2001/04/xmlenc#sha256"/>
        <DigestValue>ki451zjwRlhVfknUILEzz+g42p1TR9y51422BSshvxU=</DigestValue>
      </Reference>
      <Reference URI="/xl/printerSettings/printerSettings426.bin?ContentType=application/vnd.openxmlformats-officedocument.spreadsheetml.printerSettings">
        <DigestMethod Algorithm="http://www.w3.org/2001/04/xmlenc#sha256"/>
        <DigestValue>ki451zjwRlhVfknUILEzz+g42p1TR9y51422BSshvxU=</DigestValue>
      </Reference>
      <Reference URI="/xl/printerSettings/printerSettings427.bin?ContentType=application/vnd.openxmlformats-officedocument.spreadsheetml.printerSettings">
        <DigestMethod Algorithm="http://www.w3.org/2001/04/xmlenc#sha256"/>
        <DigestValue>ki451zjwRlhVfknUILEzz+g42p1TR9y51422BSshvxU=</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ki451zjwRlhVfknUILEzz+g42p1TR9y51422BSshvxU=</DigestValue>
      </Reference>
      <Reference URI="/xl/printerSettings/printerSettings43.bin?ContentType=application/vnd.openxmlformats-officedocument.spreadsheetml.printerSettings">
        <DigestMethod Algorithm="http://www.w3.org/2001/04/xmlenc#sha256"/>
        <DigestValue>AOaDuHtsifCB+3mFVZaFSjZ2jbySMm3+Pey0DhdCrvo=</DigestValue>
      </Reference>
      <Reference URI="/xl/printerSettings/printerSettings430.bin?ContentType=application/vnd.openxmlformats-officedocument.spreadsheetml.printerSettings">
        <DigestMethod Algorithm="http://www.w3.org/2001/04/xmlenc#sha256"/>
        <DigestValue>ki451zjwRlhVfknUILEzz+g42p1TR9y51422BSshvxU=</DigestValue>
      </Reference>
      <Reference URI="/xl/printerSettings/printerSettings431.bin?ContentType=application/vnd.openxmlformats-officedocument.spreadsheetml.printerSettings">
        <DigestMethod Algorithm="http://www.w3.org/2001/04/xmlenc#sha256"/>
        <DigestValue>ki451zjwRlhVfknUILEzz+g42p1TR9y51422BSshvxU=</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ki451zjwRlhVfknUILEzz+g42p1TR9y51422BSshvxU=</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1easXUpors9wW02Nqy5x8cLEF/3ZKBH0i2lLjO2Zsk8=</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AOaDuHtsifCB+3mFVZaFSjZ2jbySMm3+Pey0DhdCrvo=</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1easXUpors9wW02Nqy5x8cLEF/3ZKBH0i2lLjO2Zsk8=</DigestValue>
      </Reference>
      <Reference URI="/xl/printerSettings/printerSettings447.bin?ContentType=application/vnd.openxmlformats-officedocument.spreadsheetml.printerSettings">
        <DigestMethod Algorithm="http://www.w3.org/2001/04/xmlenc#sha256"/>
        <DigestValue>MmAIL40KuwFClAfCfhlujgcNcoUbQL68fZhmNQIfQK8=</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MmAIL40KuwFClAfCfhlujgcNcoUbQL68fZhmNQIfQK8=</DigestValue>
      </Reference>
      <Reference URI="/xl/printerSettings/printerSettings451.bin?ContentType=application/vnd.openxmlformats-officedocument.spreadsheetml.printerSettings">
        <DigestMethod Algorithm="http://www.w3.org/2001/04/xmlenc#sha256"/>
        <DigestValue>+n5QTe6/grUf3JPx5J0xBRGlKRI8XimZKbgxCQVlTOM=</DigestValue>
      </Reference>
      <Reference URI="/xl/printerSettings/printerSettings452.bin?ContentType=application/vnd.openxmlformats-officedocument.spreadsheetml.printerSettings">
        <DigestMethod Algorithm="http://www.w3.org/2001/04/xmlenc#sha256"/>
        <DigestValue>k5z4QFvXyp5vMq4FDANuvQxvNZ735cuotFRYxi91M4M=</DigestValue>
      </Reference>
      <Reference URI="/xl/printerSettings/printerSettings453.bin?ContentType=application/vnd.openxmlformats-officedocument.spreadsheetml.printerSettings">
        <DigestMethod Algorithm="http://www.w3.org/2001/04/xmlenc#sha256"/>
        <DigestValue>MmAIL40KuwFClAfCfhlujgcNcoUbQL68fZhmNQIfQK8=</DigestValue>
      </Reference>
      <Reference URI="/xl/printerSettings/printerSettings454.bin?ContentType=application/vnd.openxmlformats-officedocument.spreadsheetml.printerSettings">
        <DigestMethod Algorithm="http://www.w3.org/2001/04/xmlenc#sha256"/>
        <DigestValue>MmAIL40KuwFClAfCfhlujgcNcoUbQL68fZhmNQIfQK8=</DigestValue>
      </Reference>
      <Reference URI="/xl/printerSettings/printerSettings455.bin?ContentType=application/vnd.openxmlformats-officedocument.spreadsheetml.printerSettings">
        <DigestMethod Algorithm="http://www.w3.org/2001/04/xmlenc#sha256"/>
        <DigestValue>MmAIL40KuwFClAfCfhlujgcNcoUbQL68fZhmNQIfQK8=</DigestValue>
      </Reference>
      <Reference URI="/xl/printerSettings/printerSettings456.bin?ContentType=application/vnd.openxmlformats-officedocument.spreadsheetml.printerSettings">
        <DigestMethod Algorithm="http://www.w3.org/2001/04/xmlenc#sha256"/>
        <DigestValue>MmAIL40KuwFClAfCfhlujgcNcoUbQL68fZhmNQIfQK8=</DigestValue>
      </Reference>
      <Reference URI="/xl/printerSettings/printerSettings457.bin?ContentType=application/vnd.openxmlformats-officedocument.spreadsheetml.printerSettings">
        <DigestMethod Algorithm="http://www.w3.org/2001/04/xmlenc#sha256"/>
        <DigestValue>MmAIL40KuwFClAfCfhlujgcNcoUbQL68fZhmNQIfQK8=</DigestValue>
      </Reference>
      <Reference URI="/xl/printerSettings/printerSettings458.bin?ContentType=application/vnd.openxmlformats-officedocument.spreadsheetml.printerSettings">
        <DigestMethod Algorithm="http://www.w3.org/2001/04/xmlenc#sha256"/>
        <DigestValue>MmAIL40KuwFClAfCfhlujgcNcoUbQL68fZhmNQIfQK8=</DigestValue>
      </Reference>
      <Reference URI="/xl/printerSettings/printerSettings459.bin?ContentType=application/vnd.openxmlformats-officedocument.spreadsheetml.printerSettings">
        <DigestMethod Algorithm="http://www.w3.org/2001/04/xmlenc#sha256"/>
        <DigestValue>MmAIL40KuwFClAfCfhlujgcNcoUbQL68fZhmNQIfQK8=</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MmAIL40KuwFClAfCfhlujgcNcoUbQL68fZhmNQIfQK8=</DigestValue>
      </Reference>
      <Reference URI="/xl/printerSettings/printerSettings462.bin?ContentType=application/vnd.openxmlformats-officedocument.spreadsheetml.printerSettings">
        <DigestMethod Algorithm="http://www.w3.org/2001/04/xmlenc#sha256"/>
        <DigestValue>MmAIL40KuwFClAfCfhlujgcNcoUbQL68fZhmNQIfQK8=</DigestValue>
      </Reference>
      <Reference URI="/xl/printerSettings/printerSettings463.bin?ContentType=application/vnd.openxmlformats-officedocument.spreadsheetml.printerSettings">
        <DigestMethod Algorithm="http://www.w3.org/2001/04/xmlenc#sha256"/>
        <DigestValue>MmAIL40KuwFClAfCfhlujgcNcoUbQL68fZhmNQIfQK8=</DigestValue>
      </Reference>
      <Reference URI="/xl/printerSettings/printerSettings464.bin?ContentType=application/vnd.openxmlformats-officedocument.spreadsheetml.printerSettings">
        <DigestMethod Algorithm="http://www.w3.org/2001/04/xmlenc#sha256"/>
        <DigestValue>4sf+1AWluvbpxJKPd2Oye0vW/vjaIC4T1BxgDzXmoXg=</DigestValue>
      </Reference>
      <Reference URI="/xl/printerSettings/printerSettings465.bin?ContentType=application/vnd.openxmlformats-officedocument.spreadsheetml.printerSettings">
        <DigestMethod Algorithm="http://www.w3.org/2001/04/xmlenc#sha256"/>
        <DigestValue>MmAIL40KuwFClAfCfhlujgcNcoUbQL68fZhmNQIfQK8=</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1easXUpors9wW02Nqy5x8cLEF/3ZKBH0i2lLjO2Zsk8=</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AOaDuHtsifCB+3mFVZaFSjZ2jbySMm3+Pey0DhdCrvo=</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AOaDuHtsifCB+3mFVZaFSjZ2jbySMm3+Pey0DhdCrvo=</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MqlMFcdOU724y+XT0A1fb7kjq67gysaEXySjCDCzorU=</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+n5QTe6/grUf3JPx5J0xBRGlKRI8XimZKbgxCQVlTOM=</DigestValue>
      </Reference>
      <Reference URI="/xl/printerSettings/printerSettings483.bin?ContentType=application/vnd.openxmlformats-officedocument.spreadsheetml.printerSettings">
        <DigestMethod Algorithm="http://www.w3.org/2001/04/xmlenc#sha256"/>
        <DigestValue>k5z4QFvXyp5vMq4FDANuvQxvNZ735cuotFRYxi91M4M=</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MqlMFcdOU724y+XT0A1fb7kjq67gysaEXySjCDCzorU=</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AOaDuHtsifCB+3mFVZaFSjZ2jbySMm3+Pey0DhdCrvo=</DigestValue>
      </Reference>
      <Reference URI="/xl/printerSettings/printerSettings496.bin?ContentType=application/vnd.openxmlformats-officedocument.spreadsheetml.printerSettings">
        <DigestMethod Algorithm="http://www.w3.org/2001/04/xmlenc#sha256"/>
        <DigestValue>AOaDuHtsifCB+3mFVZaFSjZ2jbySMm3+Pey0DhdCrvo=</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AOaDuHtsifCB+3mFVZaFSjZ2jbySMm3+Pey0DhdCrvo=</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1easXUpors9wW02Nqy5x8cLEF/3ZKBH0i2lLjO2Zsk8=</DigestValue>
      </Reference>
      <Reference URI="/xl/printerSettings/printerSettings505.bin?ContentType=application/vnd.openxmlformats-officedocument.spreadsheetml.printerSettings">
        <DigestMethod Algorithm="http://www.w3.org/2001/04/xmlenc#sha256"/>
        <DigestValue>6HGumsjBk9X1CzCPpkG1pJTBdVyGv7gAJ+RWNO+yDTc=</DigestValue>
      </Reference>
      <Reference URI="/xl/printerSettings/printerSettings506.bin?ContentType=application/vnd.openxmlformats-officedocument.spreadsheetml.printerSettings">
        <DigestMethod Algorithm="http://www.w3.org/2001/04/xmlenc#sha256"/>
        <DigestValue>4sf+1AWluvbpxJKPd2Oye0vW/vjaIC4T1BxgDzXmoXg=</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+n5QTe6/grUf3JPx5J0xBRGlKRI8XimZKbgxCQVlTOM=</DigestValue>
      </Reference>
      <Reference URI="/xl/printerSettings/printerSettings509.bin?ContentType=application/vnd.openxmlformats-officedocument.spreadsheetml.printerSettings">
        <DigestMethod Algorithm="http://www.w3.org/2001/04/xmlenc#sha256"/>
        <DigestValue>k5z4QFvXyp5vMq4FDANuvQxvNZ735cuotFRYxi91M4M=</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6HGumsjBk9X1CzCPpkG1pJTBdVyGv7gAJ+RWNO+yDTc=</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1easXUpors9wW02Nqy5x8cLEF/3ZKBH0i2lLjO2Zsk8=</DigestValue>
      </Reference>
      <Reference URI="/xl/printerSettings/printerSettings520.bin?ContentType=application/vnd.openxmlformats-officedocument.spreadsheetml.printerSettings">
        <DigestMethod Algorithm="http://www.w3.org/2001/04/xmlenc#sha256"/>
        <DigestValue>1easXUpors9wW02Nqy5x8cLEF/3ZKBH0i2lLjO2Zsk8=</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AOaDuHtsifCB+3mFVZaFSjZ2jbySMm3+Pey0DhdCrvo=</DigestValue>
      </Reference>
      <Reference URI="/xl/printerSettings/printerSettings523.bin?ContentType=application/vnd.openxmlformats-officedocument.spreadsheetml.printerSettings">
        <DigestMethod Algorithm="http://www.w3.org/2001/04/xmlenc#sha256"/>
        <DigestValue>AOaDuHtsifCB+3mFVZaFSjZ2jbySMm3+Pey0DhdCrvo=</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olVzO14YzbBV9lyv2+iYJUax50tLLM5nhgg3hHHh9hE=</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AOaDuHtsifCB+3mFVZaFSjZ2jbySMm3+Pey0DhdCrvo=</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4sf+1AWluvbpxJKPd2Oye0vW/vjaIC4T1BxgDzXmoXg=</DigestValue>
      </Reference>
      <Reference URI="/xl/printerSettings/printerSettings531.bin?ContentType=application/vnd.openxmlformats-officedocument.spreadsheetml.printerSettings">
        <DigestMethod Algorithm="http://www.w3.org/2001/04/xmlenc#sha256"/>
        <DigestValue>1easXUpors9wW02Nqy5x8cLEF/3ZKBH0i2lLjO2Zsk8=</DigestValue>
      </Reference>
      <Reference URI="/xl/printerSettings/printerSettings532.bin?ContentType=application/vnd.openxmlformats-officedocument.spreadsheetml.printerSettings">
        <DigestMethod Algorithm="http://www.w3.org/2001/04/xmlenc#sha256"/>
        <DigestValue>1easXUpors9wW02Nqy5x8cLEF/3ZKBH0i2lLjO2Zsk8=</DigestValue>
      </Reference>
      <Reference URI="/xl/printerSettings/printerSettings533.bin?ContentType=application/vnd.openxmlformats-officedocument.spreadsheetml.printerSettings">
        <DigestMethod Algorithm="http://www.w3.org/2001/04/xmlenc#sha256"/>
        <DigestValue>4sf+1AWluvbpxJKPd2Oye0vW/vjaIC4T1BxgDzXmoXg=</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4sf+1AWluvbpxJKPd2Oye0vW/vjaIC4T1BxgDzXmoXg=</DigestValue>
      </Reference>
      <Reference URI="/xl/printerSettings/printerSettings536.bin?ContentType=application/vnd.openxmlformats-officedocument.spreadsheetml.printerSettings">
        <DigestMethod Algorithm="http://www.w3.org/2001/04/xmlenc#sha256"/>
        <DigestValue>+n5QTe6/grUf3JPx5J0xBRGlKRI8XimZKbgxCQVlTOM=</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olVzO14YzbBV9lyv2+iYJUax50tLLM5nhgg3hHHh9hE=</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1easXUpors9wW02Nqy5x8cLEF/3ZKBH0i2lLjO2Zsk8=</DigestValue>
      </Reference>
      <Reference URI="/xl/printerSettings/printerSettings541.bin?ContentType=application/vnd.openxmlformats-officedocument.spreadsheetml.printerSettings">
        <DigestMethod Algorithm="http://www.w3.org/2001/04/xmlenc#sha256"/>
        <DigestValue>4sf+1AWluvbpxJKPd2Oye0vW/vjaIC4T1BxgDzXmoXg=</DigestValue>
      </Reference>
      <Reference URI="/xl/printerSettings/printerSettings542.bin?ContentType=application/vnd.openxmlformats-officedocument.spreadsheetml.printerSettings">
        <DigestMethod Algorithm="http://www.w3.org/2001/04/xmlenc#sha256"/>
        <DigestValue>1easXUpors9wW02Nqy5x8cLEF/3ZKBH0i2lLjO2Zsk8=</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AOaDuHtsifCB+3mFVZaFSjZ2jbySMm3+Pey0DhdCrvo=</DigestValue>
      </Reference>
      <Reference URI="/xl/printerSettings/printerSettings545.bin?ContentType=application/vnd.openxmlformats-officedocument.spreadsheetml.printerSettings">
        <DigestMethod Algorithm="http://www.w3.org/2001/04/xmlenc#sha256"/>
        <DigestValue>AOaDuHtsifCB+3mFVZaFSjZ2jbySMm3+Pey0DhdCrvo=</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olVzO14YzbBV9lyv2+iYJUax50tLLM5nhgg3hHHh9hE=</DigestValue>
      </Reference>
      <Reference URI="/xl/printerSettings/printerSettings548.bin?ContentType=application/vnd.openxmlformats-officedocument.spreadsheetml.printerSettings">
        <DigestMethod Algorithm="http://www.w3.org/2001/04/xmlenc#sha256"/>
        <DigestValue>olVzO14YzbBV9lyv2+iYJUax50tLLM5nhgg3hHHh9hE=</DigestValue>
      </Reference>
      <Reference URI="/xl/printerSettings/printerSettings549.bin?ContentType=application/vnd.openxmlformats-officedocument.spreadsheetml.printerSettings">
        <DigestMethod Algorithm="http://www.w3.org/2001/04/xmlenc#sha256"/>
        <DigestValue>8GxkY5aNhNEnoEVYHUJIUahyjoG+SZPiNovYigm2zjw=</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AOaDuHtsifCB+3mFVZaFSjZ2jbySMm3+Pey0DhdCrvo=</DigestValue>
      </Reference>
      <Reference URI="/xl/printerSettings/printerSettings552.bin?ContentType=application/vnd.openxmlformats-officedocument.spreadsheetml.printerSettings">
        <DigestMethod Algorithm="http://www.w3.org/2001/04/xmlenc#sha256"/>
        <DigestValue>4sf+1AWluvbpxJKPd2Oye0vW/vjaIC4T1BxgDzXmoXg=</DigestValue>
      </Reference>
      <Reference URI="/xl/printerSettings/printerSettings553.bin?ContentType=application/vnd.openxmlformats-officedocument.spreadsheetml.printerSettings">
        <DigestMethod Algorithm="http://www.w3.org/2001/04/xmlenc#sha256"/>
        <DigestValue>1easXUpors9wW02Nqy5x8cLEF/3ZKBH0i2lLjO2Zsk8=</DigestValue>
      </Reference>
      <Reference URI="/xl/printerSettings/printerSettings554.bin?ContentType=application/vnd.openxmlformats-officedocument.spreadsheetml.printerSettings">
        <DigestMethod Algorithm="http://www.w3.org/2001/04/xmlenc#sha256"/>
        <DigestValue>1easXUpors9wW02Nqy5x8cLEF/3ZKBH0i2lLjO2Zsk8=</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1easXUpors9wW02Nqy5x8cLEF/3ZKBH0i2lLjO2Zsk8=</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1easXUpors9wW02Nqy5x8cLEF/3ZKBH0i2lLjO2Zsk8=</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AOaDuHtsifCB+3mFVZaFSjZ2jbySMm3+Pey0DhdCrvo=</DigestValue>
      </Reference>
      <Reference URI="/xl/printerSettings/printerSettings565.bin?ContentType=application/vnd.openxmlformats-officedocument.spreadsheetml.printerSettings">
        <DigestMethod Algorithm="http://www.w3.org/2001/04/xmlenc#sha256"/>
        <DigestValue>AOaDuHtsifCB+3mFVZaFSjZ2jbySMm3+Pey0DhdCrvo=</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8GxkY5aNhNEnoEVYHUJIUahyjoG+SZPiNovYigm2zjw=</DigestValue>
      </Reference>
      <Reference URI="/xl/printerSettings/printerSettings568.bin?ContentType=application/vnd.openxmlformats-officedocument.spreadsheetml.printerSettings">
        <DigestMethod Algorithm="http://www.w3.org/2001/04/xmlenc#sha256"/>
        <DigestValue>8GxkY5aNhNEnoEVYHUJIUahyjoG+SZPiNovYigm2zjw=</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4sf+1AWluvbpxJKPd2Oye0vW/vjaIC4T1BxgDzXmoXg=</DigestValue>
      </Reference>
      <Reference URI="/xl/printerSettings/printerSettings572.bin?ContentType=application/vnd.openxmlformats-officedocument.spreadsheetml.printerSettings">
        <DigestMethod Algorithm="http://www.w3.org/2001/04/xmlenc#sha256"/>
        <DigestValue>1easXUpors9wW02Nqy5x8cLEF/3ZKBH0i2lLjO2Zsk8=</DigestValue>
      </Reference>
      <Reference URI="/xl/printerSettings/printerSettings573.bin?ContentType=application/vnd.openxmlformats-officedocument.spreadsheetml.printerSettings">
        <DigestMethod Algorithm="http://www.w3.org/2001/04/xmlenc#sha256"/>
        <DigestValue>1easXUpors9wW02Nqy5x8cLEF/3ZKBH0i2lLjO2Zsk8=</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1easXUpors9wW02Nqy5x8cLEF/3ZKBH0i2lLjO2Zsk8=</DigestValue>
      </Reference>
      <Reference URI="/xl/printerSettings/printerSettings58.bin?ContentType=application/vnd.openxmlformats-officedocument.spreadsheetml.printerSettings">
        <DigestMethod Algorithm="http://www.w3.org/2001/04/xmlenc#sha256"/>
        <DigestValue>k5z4QFvXyp5vMq4FDANuvQxvNZ735cuotFRYxi91M4M=</DigestValue>
      </Reference>
      <Reference URI="/xl/printerSettings/printerSettings580.bin?ContentType=application/vnd.openxmlformats-officedocument.spreadsheetml.printerSettings">
        <DigestMethod Algorithm="http://www.w3.org/2001/04/xmlenc#sha256"/>
        <DigestValue>4sf+1AWluvbpxJKPd2Oye0vW/vjaIC4T1BxgDzXmoXg=</DigestValue>
      </Reference>
      <Reference URI="/xl/printerSettings/printerSettings581.bin?ContentType=application/vnd.openxmlformats-officedocument.spreadsheetml.printerSettings">
        <DigestMethod Algorithm="http://www.w3.org/2001/04/xmlenc#sha256"/>
        <DigestValue>1easXUpors9wW02Nqy5x8cLEF/3ZKBH0i2lLjO2Zsk8=</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AOaDuHtsifCB+3mFVZaFSjZ2jbySMm3+Pey0DhdCrvo=</DigestValue>
      </Reference>
      <Reference URI="/xl/printerSettings/printerSettings584.bin?ContentType=application/vnd.openxmlformats-officedocument.spreadsheetml.printerSettings">
        <DigestMethod Algorithm="http://www.w3.org/2001/04/xmlenc#sha256"/>
        <DigestValue>AOaDuHtsifCB+3mFVZaFSjZ2jbySMm3+Pey0DhdCrvo=</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AOaDuHtsifCB+3mFVZaFSjZ2jbySMm3+Pey0DhdCrvo=</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1easXUpors9wW02Nqy5x8cLEF/3ZKBH0i2lLjO2Zsk8=</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BsIAjKOA+fRd+S8nF8NlmZ2fAwRQrX2fbojeS8s8IHY=</DigestValue>
      </Reference>
      <Reference URI="/xl/printerSettings/printerSettings594.bin?ContentType=application/vnd.openxmlformats-officedocument.spreadsheetml.printerSettings">
        <DigestMethod Algorithm="http://www.w3.org/2001/04/xmlenc#sha256"/>
        <DigestValue>+n5QTe6/grUf3JPx5J0xBRGlKRI8XimZKbgxCQVlTOM=</DigestValue>
      </Reference>
      <Reference URI="/xl/printerSettings/printerSettings595.bin?ContentType=application/vnd.openxmlformats-officedocument.spreadsheetml.printerSettings">
        <DigestMethod Algorithm="http://www.w3.org/2001/04/xmlenc#sha256"/>
        <DigestValue>+qz51KCQnZTjgrS1g4SKzjcASC9Lf3Y9XDV+3r0gQiE=</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BsIAjKOA+fRd+S8nF8NlmZ2fAwRQrX2fbojeS8s8IHY=</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+n5QTe6/grUf3JPx5J0xBRGlKRI8XimZKbgxCQVlTOM=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1easXUpors9wW02Nqy5x8cLEF/3ZKBH0i2lLjO2Zsk8=</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AOaDuHtsifCB+3mFVZaFSjZ2jbySMm3+Pey0DhdCrvo=</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1easXUpors9wW02Nqy5x8cLEF/3ZKBH0i2lLjO2Zsk8=</DigestValue>
      </Reference>
      <Reference URI="/xl/printerSettings/printerSettings612.bin?ContentType=application/vnd.openxmlformats-officedocument.spreadsheetml.printerSettings">
        <DigestMethod Algorithm="http://www.w3.org/2001/04/xmlenc#sha256"/>
        <DigestValue>6HGumsjBk9X1CzCPpkG1pJTBdVyGv7gAJ+RWNO+yDTc=</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+n5QTe6/grUf3JPx5J0xBRGlKRI8XimZKbgxCQVlTOM=</DigestValue>
      </Reference>
      <Reference URI="/xl/printerSettings/printerSettings617.bin?ContentType=application/vnd.openxmlformats-officedocument.spreadsheetml.printerSettings">
        <DigestMethod Algorithm="http://www.w3.org/2001/04/xmlenc#sha256"/>
        <DigestValue>+qz51KCQnZTjgrS1g4SKzjcASC9Lf3Y9XDV+3r0gQiE=</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6HGumsjBk9X1CzCPpkG1pJTBdVyGv7gAJ+RWNO+yDTc=</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6HGumsjBk9X1CzCPpkG1pJTBdVyGv7gAJ+RWNO+yDTc=</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6HGumsjBk9X1CzCPpkG1pJTBdVyGv7gAJ+RWNO+yDTc=</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6HGumsjBk9X1CzCPpkG1pJTBdVyGv7gAJ+RWNO+yDTc=</DigestValue>
      </Reference>
      <Reference URI="/xl/printerSettings/printerSettings628.bin?ContentType=application/vnd.openxmlformats-officedocument.spreadsheetml.printerSettings">
        <DigestMethod Algorithm="http://www.w3.org/2001/04/xmlenc#sha256"/>
        <DigestValue>6HGumsjBk9X1CzCPpkG1pJTBdVyGv7gAJ+RWNO+yDTc=</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1easXUpors9wW02Nqy5x8cLEF/3ZKBH0i2lLjO2Zsk8=</DigestValue>
      </Reference>
      <Reference URI="/xl/printerSettings/printerSettings633.bin?ContentType=application/vnd.openxmlformats-officedocument.spreadsheetml.printerSettings">
        <DigestMethod Algorithm="http://www.w3.org/2001/04/xmlenc#sha256"/>
        <DigestValue>4sf+1AWluvbpxJKPd2Oye0vW/vjaIC4T1BxgDzXmoXg=</DigestValue>
      </Reference>
      <Reference URI="/xl/printerSettings/printerSettings634.bin?ContentType=application/vnd.openxmlformats-officedocument.spreadsheetml.printerSettings">
        <DigestMethod Algorithm="http://www.w3.org/2001/04/xmlenc#sha256"/>
        <DigestValue>AOaDuHtsifCB+3mFVZaFSjZ2jbySMm3+Pey0DhdCrvo=</DigestValue>
      </Reference>
      <Reference URI="/xl/printerSettings/printerSettings635.bin?ContentType=application/vnd.openxmlformats-officedocument.spreadsheetml.printerSettings">
        <DigestMethod Algorithm="http://www.w3.org/2001/04/xmlenc#sha256"/>
        <DigestValue>AOaDuHtsifCB+3mFVZaFSjZ2jbySMm3+Pey0DhdCrvo=</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tqRCJ6NYWFyhg0LZiu9kApQNB0g986FIBqUUqSZhLZI=</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of7e69Q2YUK5wnpjK1sjfpK0R8ZDHUF6X025UwUgeiI=</DigestValue>
      </Reference>
      <Reference URI="/xl/printerSettings/printerSettings641.bin?ContentType=application/vnd.openxmlformats-officedocument.spreadsheetml.printerSettings">
        <DigestMethod Algorithm="http://www.w3.org/2001/04/xmlenc#sha256"/>
        <DigestValue>bLVNAV8VJwtMVmiOBiMQdFszUCDIW1hxymk7IrHKLZ4=</DigestValue>
      </Reference>
      <Reference URI="/xl/printerSettings/printerSettings642.bin?ContentType=application/vnd.openxmlformats-officedocument.spreadsheetml.printerSettings">
        <DigestMethod Algorithm="http://www.w3.org/2001/04/xmlenc#sha256"/>
        <DigestValue>of7e69Q2YUK5wnpjK1sjfpK0R8ZDHUF6X025UwUgeiI=</DigestValue>
      </Reference>
      <Reference URI="/xl/printerSettings/printerSettings643.bin?ContentType=application/vnd.openxmlformats-officedocument.spreadsheetml.printerSettings">
        <DigestMethod Algorithm="http://www.w3.org/2001/04/xmlenc#sha256"/>
        <DigestValue>iymKb5/28bEaNaKalmA5LN8vLzkw8JbPPGU9ZqhD6cA=</DigestValue>
      </Reference>
      <Reference URI="/xl/printerSettings/printerSettings644.bin?ContentType=application/vnd.openxmlformats-officedocument.spreadsheetml.printerSettings">
        <DigestMethod Algorithm="http://www.w3.org/2001/04/xmlenc#sha256"/>
        <DigestValue>iymKb5/28bEaNaKalmA5LN8vLzkw8JbPPGU9ZqhD6cA=</DigestValue>
      </Reference>
      <Reference URI="/xl/printerSettings/printerSettings645.bin?ContentType=application/vnd.openxmlformats-officedocument.spreadsheetml.printerSettings">
        <DigestMethod Algorithm="http://www.w3.org/2001/04/xmlenc#sha256"/>
        <DigestValue>of7e69Q2YUK5wnpjK1sjfpK0R8ZDHUF6X025UwUgeiI=</DigestValue>
      </Reference>
      <Reference URI="/xl/printerSettings/printerSettings646.bin?ContentType=application/vnd.openxmlformats-officedocument.spreadsheetml.printerSettings">
        <DigestMethod Algorithm="http://www.w3.org/2001/04/xmlenc#sha256"/>
        <DigestValue>of7e69Q2YUK5wnpjK1sjfpK0R8ZDHUF6X025UwUgeiI=</DigestValue>
      </Reference>
      <Reference URI="/xl/printerSettings/printerSettings647.bin?ContentType=application/vnd.openxmlformats-officedocument.spreadsheetml.printerSettings">
        <DigestMethod Algorithm="http://www.w3.org/2001/04/xmlenc#sha256"/>
        <DigestValue>ifFw/UNXJPpaHH+uaxx1y1rPwjg/yn5QlflMbaVq85M=</DigestValue>
      </Reference>
      <Reference URI="/xl/printerSettings/printerSettings648.bin?ContentType=application/vnd.openxmlformats-officedocument.spreadsheetml.printerSettings">
        <DigestMethod Algorithm="http://www.w3.org/2001/04/xmlenc#sha256"/>
        <DigestValue>ifFw/UNXJPpaHH+uaxx1y1rPwjg/yn5QlflMbaVq85M=</DigestValue>
      </Reference>
      <Reference URI="/xl/printerSettings/printerSettings649.bin?ContentType=application/vnd.openxmlformats-officedocument.spreadsheetml.printerSettings">
        <DigestMethod Algorithm="http://www.w3.org/2001/04/xmlenc#sha256"/>
        <DigestValue>of7e69Q2YUK5wnpjK1sjfpK0R8ZDHUF6X025UwUgeiI=</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ifFw/UNXJPpaHH+uaxx1y1rPwjg/yn5QlflMbaVq85M=</DigestValue>
      </Reference>
      <Reference URI="/xl/printerSettings/printerSettings651.bin?ContentType=application/vnd.openxmlformats-officedocument.spreadsheetml.printerSettings">
        <DigestMethod Algorithm="http://www.w3.org/2001/04/xmlenc#sha256"/>
        <DigestValue>of7e69Q2YUK5wnpjK1sjfpK0R8ZDHUF6X025UwUgeiI=</DigestValue>
      </Reference>
      <Reference URI="/xl/printerSettings/printerSettings652.bin?ContentType=application/vnd.openxmlformats-officedocument.spreadsheetml.printerSettings">
        <DigestMethod Algorithm="http://www.w3.org/2001/04/xmlenc#sha256"/>
        <DigestValue>z6IYKP1LJhaUWbkOpEZD1FV7WrvU4y3OO7KfqpNLK/A=</DigestValue>
      </Reference>
      <Reference URI="/xl/printerSettings/printerSettings653.bin?ContentType=application/vnd.openxmlformats-officedocument.spreadsheetml.printerSettings">
        <DigestMethod Algorithm="http://www.w3.org/2001/04/xmlenc#sha256"/>
        <DigestValue>of7e69Q2YUK5wnpjK1sjfpK0R8ZDHUF6X025UwUgeiI=</DigestValue>
      </Reference>
      <Reference URI="/xl/printerSettings/printerSettings654.bin?ContentType=application/vnd.openxmlformats-officedocument.spreadsheetml.printerSettings">
        <DigestMethod Algorithm="http://www.w3.org/2001/04/xmlenc#sha256"/>
        <DigestValue>iymKb5/28bEaNaKalmA5LN8vLzkw8JbPPGU9ZqhD6cA=</DigestValue>
      </Reference>
      <Reference URI="/xl/printerSettings/printerSettings655.bin?ContentType=application/vnd.openxmlformats-officedocument.spreadsheetml.printerSettings">
        <DigestMethod Algorithm="http://www.w3.org/2001/04/xmlenc#sha256"/>
        <DigestValue>of7e69Q2YUK5wnpjK1sjfpK0R8ZDHUF6X025UwUgeiI=</DigestValue>
      </Reference>
      <Reference URI="/xl/printerSettings/printerSettings656.bin?ContentType=application/vnd.openxmlformats-officedocument.spreadsheetml.printerSettings">
        <DigestMethod Algorithm="http://www.w3.org/2001/04/xmlenc#sha256"/>
        <DigestValue>iymKb5/28bEaNaKalmA5LN8vLzkw8JbPPGU9ZqhD6cA=</DigestValue>
      </Reference>
      <Reference URI="/xl/printerSettings/printerSettings657.bin?ContentType=application/vnd.openxmlformats-officedocument.spreadsheetml.printerSettings">
        <DigestMethod Algorithm="http://www.w3.org/2001/04/xmlenc#sha256"/>
        <DigestValue>of7e69Q2YUK5wnpjK1sjfpK0R8ZDHUF6X025UwUgeiI=</DigestValue>
      </Reference>
      <Reference URI="/xl/printerSettings/printerSettings658.bin?ContentType=application/vnd.openxmlformats-officedocument.spreadsheetml.printerSettings">
        <DigestMethod Algorithm="http://www.w3.org/2001/04/xmlenc#sha256"/>
        <DigestValue>bLVNAV8VJwtMVmiOBiMQdFszUCDIW1hxymk7IrHKLZ4=</DigestValue>
      </Reference>
      <Reference URI="/xl/printerSettings/printerSettings659.bin?ContentType=application/vnd.openxmlformats-officedocument.spreadsheetml.printerSettings">
        <DigestMethod Algorithm="http://www.w3.org/2001/04/xmlenc#sha256"/>
        <DigestValue>bLVNAV8VJwtMVmiOBiMQdFszUCDIW1hxymk7IrHKLZ4=</DigestValue>
      </Reference>
      <Reference URI="/xl/printerSettings/printerSettings66.bin?ContentType=application/vnd.openxmlformats-officedocument.spreadsheetml.printerSettings">
        <DigestMethod Algorithm="http://www.w3.org/2001/04/xmlenc#sha256"/>
        <DigestValue>4sf+1AWluvbpxJKPd2Oye0vW/vjaIC4T1BxgDzXmoXg=</DigestValue>
      </Reference>
      <Reference URI="/xl/printerSettings/printerSettings660.bin?ContentType=application/vnd.openxmlformats-officedocument.spreadsheetml.printerSettings">
        <DigestMethod Algorithm="http://www.w3.org/2001/04/xmlenc#sha256"/>
        <DigestValue>of7e69Q2YUK5wnpjK1sjfpK0R8ZDHUF6X025UwUgeiI=</DigestValue>
      </Reference>
      <Reference URI="/xl/printerSettings/printerSettings661.bin?ContentType=application/vnd.openxmlformats-officedocument.spreadsheetml.printerSettings">
        <DigestMethod Algorithm="http://www.w3.org/2001/04/xmlenc#sha256"/>
        <DigestValue>tqRCJ6NYWFyhg0LZiu9kApQNB0g986FIBqUUqSZhLZI=</DigestValue>
      </Reference>
      <Reference URI="/xl/printerSettings/printerSettings662.bin?ContentType=application/vnd.openxmlformats-officedocument.spreadsheetml.printerSettings">
        <DigestMethod Algorithm="http://www.w3.org/2001/04/xmlenc#sha256"/>
        <DigestValue>tqRCJ6NYWFyhg0LZiu9kApQNB0g986FIBqUUqSZhLZI=</DigestValue>
      </Reference>
      <Reference URI="/xl/printerSettings/printerSettings663.bin?ContentType=application/vnd.openxmlformats-officedocument.spreadsheetml.printerSettings">
        <DigestMethod Algorithm="http://www.w3.org/2001/04/xmlenc#sha256"/>
        <DigestValue>H3An+C7tBcBeSpEymAszO6PvdCgqobIC9NSPkiZ+tek=</DigestValue>
      </Reference>
      <Reference URI="/xl/printerSettings/printerSettings664.bin?ContentType=application/vnd.openxmlformats-officedocument.spreadsheetml.printerSettings">
        <DigestMethod Algorithm="http://www.w3.org/2001/04/xmlenc#sha256"/>
        <DigestValue>VQQFUkskIxPMBqKCj896f9FJ5pTZmUEr/J/2Mwz07Ks=</DigestValue>
      </Reference>
      <Reference URI="/xl/printerSettings/printerSettings665.bin?ContentType=application/vnd.openxmlformats-officedocument.spreadsheetml.printerSettings">
        <DigestMethod Algorithm="http://www.w3.org/2001/04/xmlenc#sha256"/>
        <DigestValue>rIFM0HglwlPrDPL+rw1hHS7uFM31eP6Ed+eI7ZidXX0=</DigestValue>
      </Reference>
      <Reference URI="/xl/printerSettings/printerSettings666.bin?ContentType=application/vnd.openxmlformats-officedocument.spreadsheetml.printerSettings">
        <DigestMethod Algorithm="http://www.w3.org/2001/04/xmlenc#sha256"/>
        <DigestValue>VQQFUkskIxPMBqKCj896f9FJ5pTZmUEr/J/2Mwz07Ks=</DigestValue>
      </Reference>
      <Reference URI="/xl/printerSettings/printerSettings667.bin?ContentType=application/vnd.openxmlformats-officedocument.spreadsheetml.printerSettings">
        <DigestMethod Algorithm="http://www.w3.org/2001/04/xmlenc#sha256"/>
        <DigestValue>ibUXr0vOm8xoppsqwvt/qoaR34aZo1Bt8nGr51G3MxU=</DigestValue>
      </Reference>
      <Reference URI="/xl/printerSettings/printerSettings668.bin?ContentType=application/vnd.openxmlformats-officedocument.spreadsheetml.printerSettings">
        <DigestMethod Algorithm="http://www.w3.org/2001/04/xmlenc#sha256"/>
        <DigestValue>ibUXr0vOm8xoppsqwvt/qoaR34aZo1Bt8nGr51G3MxU=</DigestValue>
      </Reference>
      <Reference URI="/xl/printerSettings/printerSettings669.bin?ContentType=application/vnd.openxmlformats-officedocument.spreadsheetml.printerSettings">
        <DigestMethod Algorithm="http://www.w3.org/2001/04/xmlenc#sha256"/>
        <DigestValue>VQQFUkskIxPMBqKCj896f9FJ5pTZmUEr/J/2Mwz07Ks=</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VQQFUkskIxPMBqKCj896f9FJ5pTZmUEr/J/2Mwz07Ks=</DigestValue>
      </Reference>
      <Reference URI="/xl/printerSettings/printerSettings671.bin?ContentType=application/vnd.openxmlformats-officedocument.spreadsheetml.printerSettings">
        <DigestMethod Algorithm="http://www.w3.org/2001/04/xmlenc#sha256"/>
        <DigestValue>ifFw/UNXJPpaHH+uaxx1y1rPwjg/yn5QlflMbaVq85M=</DigestValue>
      </Reference>
      <Reference URI="/xl/printerSettings/printerSettings672.bin?ContentType=application/vnd.openxmlformats-officedocument.spreadsheetml.printerSettings">
        <DigestMethod Algorithm="http://www.w3.org/2001/04/xmlenc#sha256"/>
        <DigestValue>ifFw/UNXJPpaHH+uaxx1y1rPwjg/yn5QlflMbaVq85M=</DigestValue>
      </Reference>
      <Reference URI="/xl/printerSettings/printerSettings673.bin?ContentType=application/vnd.openxmlformats-officedocument.spreadsheetml.printerSettings">
        <DigestMethod Algorithm="http://www.w3.org/2001/04/xmlenc#sha256"/>
        <DigestValue>VQQFUkskIxPMBqKCj896f9FJ5pTZmUEr/J/2Mwz07Ks=</DigestValue>
      </Reference>
      <Reference URI="/xl/printerSettings/printerSettings674.bin?ContentType=application/vnd.openxmlformats-officedocument.spreadsheetml.printerSettings">
        <DigestMethod Algorithm="http://www.w3.org/2001/04/xmlenc#sha256"/>
        <DigestValue>ifFw/UNXJPpaHH+uaxx1y1rPwjg/yn5QlflMbaVq85M=</DigestValue>
      </Reference>
      <Reference URI="/xl/printerSettings/printerSettings675.bin?ContentType=application/vnd.openxmlformats-officedocument.spreadsheetml.printerSettings">
        <DigestMethod Algorithm="http://www.w3.org/2001/04/xmlenc#sha256"/>
        <DigestValue>VQQFUkskIxPMBqKCj896f9FJ5pTZmUEr/J/2Mwz07Ks=</DigestValue>
      </Reference>
      <Reference URI="/xl/printerSettings/printerSettings676.bin?ContentType=application/vnd.openxmlformats-officedocument.spreadsheetml.printerSettings">
        <DigestMethod Algorithm="http://www.w3.org/2001/04/xmlenc#sha256"/>
        <DigestValue>H3An+C7tBcBeSpEymAszO6PvdCgqobIC9NSPkiZ+tek=</DigestValue>
      </Reference>
      <Reference URI="/xl/printerSettings/printerSettings677.bin?ContentType=application/vnd.openxmlformats-officedocument.spreadsheetml.printerSettings">
        <DigestMethod Algorithm="http://www.w3.org/2001/04/xmlenc#sha256"/>
        <DigestValue>VQQFUkskIxPMBqKCj896f9FJ5pTZmUEr/J/2Mwz07Ks=</DigestValue>
      </Reference>
      <Reference URI="/xl/printerSettings/printerSettings678.bin?ContentType=application/vnd.openxmlformats-officedocument.spreadsheetml.printerSettings">
        <DigestMethod Algorithm="http://www.w3.org/2001/04/xmlenc#sha256"/>
        <DigestValue>ibUXr0vOm8xoppsqwvt/qoaR34aZo1Bt8nGr51G3MxU=</DigestValue>
      </Reference>
      <Reference URI="/xl/printerSettings/printerSettings679.bin?ContentType=application/vnd.openxmlformats-officedocument.spreadsheetml.printerSettings">
        <DigestMethod Algorithm="http://www.w3.org/2001/04/xmlenc#sha256"/>
        <DigestValue>VQQFUkskIxPMBqKCj896f9FJ5pTZmUEr/J/2Mwz07Ks=</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ibUXr0vOm8xoppsqwvt/qoaR34aZo1Bt8nGr51G3MxU=</DigestValue>
      </Reference>
      <Reference URI="/xl/printerSettings/printerSettings681.bin?ContentType=application/vnd.openxmlformats-officedocument.spreadsheetml.printerSettings">
        <DigestMethod Algorithm="http://www.w3.org/2001/04/xmlenc#sha256"/>
        <DigestValue>VQQFUkskIxPMBqKCj896f9FJ5pTZmUEr/J/2Mwz07Ks=</DigestValue>
      </Reference>
      <Reference URI="/xl/printerSettings/printerSettings682.bin?ContentType=application/vnd.openxmlformats-officedocument.spreadsheetml.printerSettings">
        <DigestMethod Algorithm="http://www.w3.org/2001/04/xmlenc#sha256"/>
        <DigestValue>rIFM0HglwlPrDPL+rw1hHS7uFM31eP6Ed+eI7ZidXX0=</DigestValue>
      </Reference>
      <Reference URI="/xl/printerSettings/printerSettings683.bin?ContentType=application/vnd.openxmlformats-officedocument.spreadsheetml.printerSettings">
        <DigestMethod Algorithm="http://www.w3.org/2001/04/xmlenc#sha256"/>
        <DigestValue>rIFM0HglwlPrDPL+rw1hHS7uFM31eP6Ed+eI7ZidXX0=</DigestValue>
      </Reference>
      <Reference URI="/xl/printerSettings/printerSettings684.bin?ContentType=application/vnd.openxmlformats-officedocument.spreadsheetml.printerSettings">
        <DigestMethod Algorithm="http://www.w3.org/2001/04/xmlenc#sha256"/>
        <DigestValue>VQQFUkskIxPMBqKCj896f9FJ5pTZmUEr/J/2Mwz07Ks=</DigestValue>
      </Reference>
      <Reference URI="/xl/printerSettings/printerSettings685.bin?ContentType=application/vnd.openxmlformats-officedocument.spreadsheetml.printerSettings">
        <DigestMethod Algorithm="http://www.w3.org/2001/04/xmlenc#sha256"/>
        <DigestValue>H3An+C7tBcBeSpEymAszO6PvdCgqobIC9NSPkiZ+tek=</DigestValue>
      </Reference>
      <Reference URI="/xl/printerSettings/printerSettings686.bin?ContentType=application/vnd.openxmlformats-officedocument.spreadsheetml.printerSettings">
        <DigestMethod Algorithm="http://www.w3.org/2001/04/xmlenc#sha256"/>
        <DigestValue>H3An+C7tBcBeSpEymAszO6PvdCgqobIC9NSPkiZ+tek=</DigestValue>
      </Reference>
      <Reference URI="/xl/printerSettings/printerSettings687.bin?ContentType=application/vnd.openxmlformats-officedocument.spreadsheetml.printerSettings">
        <DigestMethod Algorithm="http://www.w3.org/2001/04/xmlenc#sha256"/>
        <DigestValue>6FkLDuM0a2JWCe/NCqkfkFGGsEKEOqzdjtYNAetQkvQ=</DigestValue>
      </Reference>
      <Reference URI="/xl/printerSettings/printerSettings688.bin?ContentType=application/vnd.openxmlformats-officedocument.spreadsheetml.printerSettings">
        <DigestMethod Algorithm="http://www.w3.org/2001/04/xmlenc#sha256"/>
        <DigestValue>r3XBjBuS7s7/RC+8u1aGIzrWq5LgqIgb+WoWE2tSozg=</DigestValue>
      </Reference>
      <Reference URI="/xl/printerSettings/printerSettings689.bin?ContentType=application/vnd.openxmlformats-officedocument.spreadsheetml.printerSettings">
        <DigestMethod Algorithm="http://www.w3.org/2001/04/xmlenc#sha256"/>
        <DigestValue>9yMZBLR4Nrye9a/Pzc53qddzqCFUYQmUHfyLaVdcDbE=</DigestValue>
      </Reference>
      <Reference URI="/xl/printerSettings/printerSettings69.bin?ContentType=application/vnd.openxmlformats-officedocument.spreadsheetml.printerSettings">
        <DigestMethod Algorithm="http://www.w3.org/2001/04/xmlenc#sha256"/>
        <DigestValue>6HGumsjBk9X1CzCPpkG1pJTBdVyGv7gAJ+RWNO+yDTc=</DigestValue>
      </Reference>
      <Reference URI="/xl/printerSettings/printerSettings690.bin?ContentType=application/vnd.openxmlformats-officedocument.spreadsheetml.printerSettings">
        <DigestMethod Algorithm="http://www.w3.org/2001/04/xmlenc#sha256"/>
        <DigestValue>r3XBjBuS7s7/RC+8u1aGIzrWq5LgqIgb+WoWE2tSozg=</DigestValue>
      </Reference>
      <Reference URI="/xl/printerSettings/printerSettings691.bin?ContentType=application/vnd.openxmlformats-officedocument.spreadsheetml.printerSettings">
        <DigestMethod Algorithm="http://www.w3.org/2001/04/xmlenc#sha256"/>
        <DigestValue>ibUXr0vOm8xoppsqwvt/qoaR34aZo1Bt8nGr51G3MxU=</DigestValue>
      </Reference>
      <Reference URI="/xl/printerSettings/printerSettings692.bin?ContentType=application/vnd.openxmlformats-officedocument.spreadsheetml.printerSettings">
        <DigestMethod Algorithm="http://www.w3.org/2001/04/xmlenc#sha256"/>
        <DigestValue>ibUXr0vOm8xoppsqwvt/qoaR34aZo1Bt8nGr51G3MxU=</DigestValue>
      </Reference>
      <Reference URI="/xl/printerSettings/printerSettings693.bin?ContentType=application/vnd.openxmlformats-officedocument.spreadsheetml.printerSettings">
        <DigestMethod Algorithm="http://www.w3.org/2001/04/xmlenc#sha256"/>
        <DigestValue>RHPsmZQlM/7r6S3JHgxRNOuiVFqH9Hz5NSR8UPtm0PA=</DigestValue>
      </Reference>
      <Reference URI="/xl/printerSettings/printerSettings694.bin?ContentType=application/vnd.openxmlformats-officedocument.spreadsheetml.printerSettings">
        <DigestMethod Algorithm="http://www.w3.org/2001/04/xmlenc#sha256"/>
        <DigestValue>r3XBjBuS7s7/RC+8u1aGIzrWq5LgqIgb+WoWE2tSozg=</DigestValue>
      </Reference>
      <Reference URI="/xl/printerSettings/printerSettings695.bin?ContentType=application/vnd.openxmlformats-officedocument.spreadsheetml.printerSettings">
        <DigestMethod Algorithm="http://www.w3.org/2001/04/xmlenc#sha256"/>
        <DigestValue>ifFw/UNXJPpaHH+uaxx1y1rPwjg/yn5QlflMbaVq85M=</DigestValue>
      </Reference>
      <Reference URI="/xl/printerSettings/printerSettings696.bin?ContentType=application/vnd.openxmlformats-officedocument.spreadsheetml.printerSettings">
        <DigestMethod Algorithm="http://www.w3.org/2001/04/xmlenc#sha256"/>
        <DigestValue>ifFw/UNXJPpaHH+uaxx1y1rPwjg/yn5QlflMbaVq85M=</DigestValue>
      </Reference>
      <Reference URI="/xl/printerSettings/printerSettings697.bin?ContentType=application/vnd.openxmlformats-officedocument.spreadsheetml.printerSettings">
        <DigestMethod Algorithm="http://www.w3.org/2001/04/xmlenc#sha256"/>
        <DigestValue>r3XBjBuS7s7/RC+8u1aGIzrWq5LgqIgb+WoWE2tSozg=</DigestValue>
      </Reference>
      <Reference URI="/xl/printerSettings/printerSettings698.bin?ContentType=application/vnd.openxmlformats-officedocument.spreadsheetml.printerSettings">
        <DigestMethod Algorithm="http://www.w3.org/2001/04/xmlenc#sha256"/>
        <DigestValue>ifFw/UNXJPpaHH+uaxx1y1rPwjg/yn5QlflMbaVq85M=</DigestValue>
      </Reference>
      <Reference URI="/xl/printerSettings/printerSettings699.bin?ContentType=application/vnd.openxmlformats-officedocument.spreadsheetml.printerSettings">
        <DigestMethod Algorithm="http://www.w3.org/2001/04/xmlenc#sha256"/>
        <DigestValue>r3XBjBuS7s7/RC+8u1aGIzrWq5LgqIgb+WoWE2tSozg=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6FkLDuM0a2JWCe/NCqkfkFGGsEKEOqzdjtYNAetQkvQ=</DigestValue>
      </Reference>
      <Reference URI="/xl/printerSettings/printerSettings701.bin?ContentType=application/vnd.openxmlformats-officedocument.spreadsheetml.printerSettings">
        <DigestMethod Algorithm="http://www.w3.org/2001/04/xmlenc#sha256"/>
        <DigestValue>RHPsmZQlM/7r6S3JHgxRNOuiVFqH9Hz5NSR8UPtm0PA=</DigestValue>
      </Reference>
      <Reference URI="/xl/printerSettings/printerSettings702.bin?ContentType=application/vnd.openxmlformats-officedocument.spreadsheetml.printerSettings">
        <DigestMethod Algorithm="http://www.w3.org/2001/04/xmlenc#sha256"/>
        <DigestValue>ibUXr0vOm8xoppsqwvt/qoaR34aZo1Bt8nGr51G3MxU=</DigestValue>
      </Reference>
      <Reference URI="/xl/printerSettings/printerSettings703.bin?ContentType=application/vnd.openxmlformats-officedocument.spreadsheetml.printerSettings">
        <DigestMethod Algorithm="http://www.w3.org/2001/04/xmlenc#sha256"/>
        <DigestValue>RHPsmZQlM/7r6S3JHgxRNOuiVFqH9Hz5NSR8UPtm0PA=</DigestValue>
      </Reference>
      <Reference URI="/xl/printerSettings/printerSettings704.bin?ContentType=application/vnd.openxmlformats-officedocument.spreadsheetml.printerSettings">
        <DigestMethod Algorithm="http://www.w3.org/2001/04/xmlenc#sha256"/>
        <DigestValue>ibUXr0vOm8xoppsqwvt/qoaR34aZo1Bt8nGr51G3MxU=</DigestValue>
      </Reference>
      <Reference URI="/xl/printerSettings/printerSettings705.bin?ContentType=application/vnd.openxmlformats-officedocument.spreadsheetml.printerSettings">
        <DigestMethod Algorithm="http://www.w3.org/2001/04/xmlenc#sha256"/>
        <DigestValue>r3XBjBuS7s7/RC+8u1aGIzrWq5LgqIgb+WoWE2tSozg=</DigestValue>
      </Reference>
      <Reference URI="/xl/printerSettings/printerSettings706.bin?ContentType=application/vnd.openxmlformats-officedocument.spreadsheetml.printerSettings">
        <DigestMethod Algorithm="http://www.w3.org/2001/04/xmlenc#sha256"/>
        <DigestValue>9yMZBLR4Nrye9a/Pzc53qddzqCFUYQmUHfyLaVdcDbE=</DigestValue>
      </Reference>
      <Reference URI="/xl/printerSettings/printerSettings707.bin?ContentType=application/vnd.openxmlformats-officedocument.spreadsheetml.printerSettings">
        <DigestMethod Algorithm="http://www.w3.org/2001/04/xmlenc#sha256"/>
        <DigestValue>9yMZBLR4Nrye9a/Pzc53qddzqCFUYQmUHfyLaVdcDbE=</DigestValue>
      </Reference>
      <Reference URI="/xl/printerSettings/printerSettings708.bin?ContentType=application/vnd.openxmlformats-officedocument.spreadsheetml.printerSettings">
        <DigestMethod Algorithm="http://www.w3.org/2001/04/xmlenc#sha256"/>
        <DigestValue>LLgOvqILSPezRF+xmU8TOsG1WIYuINJNmT2vFWgApg0=</DigestValue>
      </Reference>
      <Reference URI="/xl/printerSettings/printerSettings709.bin?ContentType=application/vnd.openxmlformats-officedocument.spreadsheetml.printerSettings">
        <DigestMethod Algorithm="http://www.w3.org/2001/04/xmlenc#sha256"/>
        <DigestValue>6FkLDuM0a2JWCe/NCqkfkFGGsEKEOqzdjtYNAetQkvQ=</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6FkLDuM0a2JWCe/NCqkfkFGGsEKEOqzdjtYNAetQkvQ=</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AOaDuHtsifCB+3mFVZaFSjZ2jbySMm3+Pey0DhdCrvo=</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1easXUpors9wW02Nqy5x8cLEF/3ZKBH0i2lLjO2Zsk8=</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+n5QTe6/grUf3JPx5J0xBRGlKRI8XimZKbgxCQVlTOM=</DigestValue>
      </Reference>
      <Reference URI="/xl/printerSettings/printerSettings719.bin?ContentType=application/vnd.openxmlformats-officedocument.spreadsheetml.printerSettings">
        <DigestMethod Algorithm="http://www.w3.org/2001/04/xmlenc#sha256"/>
        <DigestValue>6HGumsjBk9X1CzCPpkG1pJTBdVyGv7gAJ+RWNO+yDTc=</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MqlMFcdOU724y+XT0A1fb7kjq67gysaEXySjCDCzorU=</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1easXUpors9wW02Nqy5x8cLEF/3ZKBH0i2lLjO2Zsk8=</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AOaDuHtsifCB+3mFVZaFSjZ2jbySMm3+Pey0DhdCrvo=</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6HGumsjBk9X1CzCPpkG1pJTBdVyGv7gAJ+RWNO+yDTc=</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+n5QTe6/grUf3JPx5J0xBRGlKRI8XimZKbgxCQVlTOM=</DigestValue>
      </Reference>
      <Reference URI="/xl/printerSettings/printerSettings739.bin?ContentType=application/vnd.openxmlformats-officedocument.spreadsheetml.printerSettings">
        <DigestMethod Algorithm="http://www.w3.org/2001/04/xmlenc#sha256"/>
        <DigestValue>k5z4QFvXyp5vMq4FDANuvQxvNZ735cuotFRYxi91M4M=</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6HGumsjBk9X1CzCPpkG1pJTBdVyGv7gAJ+RWNO+yDTc=</DigestValue>
      </Reference>
      <Reference URI="/xl/printerSettings/printerSettings741.bin?ContentType=application/vnd.openxmlformats-officedocument.spreadsheetml.printerSettings">
        <DigestMethod Algorithm="http://www.w3.org/2001/04/xmlenc#sha256"/>
        <DigestValue>BsIAjKOA+fRd+S8nF8NlmZ2fAwRQrX2fbojeS8s8IHY=</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6HGumsjBk9X1CzCPpkG1pJTBdVyGv7gAJ+RWNO+yDTc=</DigestValue>
      </Reference>
      <Reference URI="/xl/printerSettings/printerSettings744.bin?ContentType=application/vnd.openxmlformats-officedocument.spreadsheetml.printerSettings">
        <DigestMethod Algorithm="http://www.w3.org/2001/04/xmlenc#sha256"/>
        <DigestValue>6HGumsjBk9X1CzCPpkG1pJTBdVyGv7gAJ+RWNO+yDTc=</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6HGumsjBk9X1CzCPpkG1pJTBdVyGv7gAJ+RWNO+yDTc=</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1easXUpors9wW02Nqy5x8cLEF/3ZKBH0i2lLjO2Zsk8=</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AOaDuHtsifCB+3mFVZaFSjZ2jbySMm3+Pey0DhdCrvo=</DigestValue>
      </Reference>
      <Reference URI="/xl/printerSettings/printerSettings750.bin?ContentType=application/vnd.openxmlformats-officedocument.spreadsheetml.printerSettings">
        <DigestMethod Algorithm="http://www.w3.org/2001/04/xmlenc#sha256"/>
        <DigestValue>AOaDuHtsifCB+3mFVZaFSjZ2jbySMm3+Pey0DhdCrvo=</DigestValue>
      </Reference>
      <Reference URI="/xl/printerSettings/printerSettings751.bin?ContentType=application/vnd.openxmlformats-officedocument.spreadsheetml.printerSettings">
        <DigestMethod Algorithm="http://www.w3.org/2001/04/xmlenc#sha256"/>
        <DigestValue>AOaDuHtsifCB+3mFVZaFSjZ2jbySMm3+Pey0DhdCrvo=</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AOaDuHtsifCB+3mFVZaFSjZ2jbySMm3+Pey0DhdCrvo=</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1easXUpors9wW02Nqy5x8cLEF/3ZKBH0i2lLjO2Zsk8=</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+n5QTe6/grUf3JPx5J0xBRGlKRI8XimZKbgxCQVlTOM=</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1easXUpors9wW02Nqy5x8cLEF/3ZKBH0i2lLjO2Zsk8=</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AOaDuHtsifCB+3mFVZaFSjZ2jbySMm3+Pey0DhdCrvo=</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6HGumsjBk9X1CzCPpkG1pJTBdVyGv7gAJ+RWNO+yDTc=</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6HGumsjBk9X1CzCPpkG1pJTBdVyGv7gAJ+RWNO+yDTc=</DigestValue>
      </Reference>
      <Reference URI="/xl/printerSettings/printerSettings782.bin?ContentType=application/vnd.openxmlformats-officedocument.spreadsheetml.printerSettings">
        <DigestMethod Algorithm="http://www.w3.org/2001/04/xmlenc#sha256"/>
        <DigestValue>+n5QTe6/grUf3JPx5J0xBRGlKRI8XimZKbgxCQVlTOM=</DigestValue>
      </Reference>
      <Reference URI="/xl/printerSettings/printerSettings783.bin?ContentType=application/vnd.openxmlformats-officedocument.spreadsheetml.printerSettings">
        <DigestMethod Algorithm="http://www.w3.org/2001/04/xmlenc#sha256"/>
        <DigestValue>k5z4QFvXyp5vMq4FDANuvQxvNZ735cuotFRYxi91M4M=</DigestValue>
      </Reference>
      <Reference URI="/xl/printerSettings/printerSettings784.bin?ContentType=application/vnd.openxmlformats-officedocument.spreadsheetml.printerSettings">
        <DigestMethod Algorithm="http://www.w3.org/2001/04/xmlenc#sha256"/>
        <DigestValue>6HGumsjBk9X1CzCPpkG1pJTBdVyGv7gAJ+RWNO+yDTc=</DigestValue>
      </Reference>
      <Reference URI="/xl/printerSettings/printerSettings785.bin?ContentType=application/vnd.openxmlformats-officedocument.spreadsheetml.printerSettings">
        <DigestMethod Algorithm="http://www.w3.org/2001/04/xmlenc#sha256"/>
        <DigestValue>6HGumsjBk9X1CzCPpkG1pJTBdVyGv7gAJ+RWNO+yDTc=</DigestValue>
      </Reference>
      <Reference URI="/xl/printerSettings/printerSettings786.bin?ContentType=application/vnd.openxmlformats-officedocument.spreadsheetml.printerSettings">
        <DigestMethod Algorithm="http://www.w3.org/2001/04/xmlenc#sha256"/>
        <DigestValue>6HGumsjBk9X1CzCPpkG1pJTBdVyGv7gAJ+RWNO+yDTc=</DigestValue>
      </Reference>
      <Reference URI="/xl/printerSettings/printerSettings787.bin?ContentType=application/vnd.openxmlformats-officedocument.spreadsheetml.printerSettings">
        <DigestMethod Algorithm="http://www.w3.org/2001/04/xmlenc#sha256"/>
        <DigestValue>6HGumsjBk9X1CzCPpkG1pJTBdVyGv7gAJ+RWNO+yDTc=</DigestValue>
      </Reference>
      <Reference URI="/xl/printerSettings/printerSettings788.bin?ContentType=application/vnd.openxmlformats-officedocument.spreadsheetml.printerSettings">
        <DigestMethod Algorithm="http://www.w3.org/2001/04/xmlenc#sha256"/>
        <DigestValue>6HGumsjBk9X1CzCPpkG1pJTBdVyGv7gAJ+RWNO+yDTc=</DigestValue>
      </Reference>
      <Reference URI="/xl/printerSettings/printerSettings789.bin?ContentType=application/vnd.openxmlformats-officedocument.spreadsheetml.printerSettings">
        <DigestMethod Algorithm="http://www.w3.org/2001/04/xmlenc#sha256"/>
        <DigestValue>6HGumsjBk9X1CzCPpkG1pJTBdVyGv7gAJ+RWNO+yDTc=</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6HGumsjBk9X1CzCPpkG1pJTBdVyGv7gAJ+RWNO+yDTc=</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6HGumsjBk9X1CzCPpkG1pJTBdVyGv7gAJ+RWNO+yDTc=</DigestValue>
      </Reference>
      <Reference URI="/xl/printerSettings/printerSettings794.bin?ContentType=application/vnd.openxmlformats-officedocument.spreadsheetml.printerSettings">
        <DigestMethod Algorithm="http://www.w3.org/2001/04/xmlenc#sha256"/>
        <DigestValue>6HGumsjBk9X1CzCPpkG1pJTBdVyGv7gAJ+RWNO+yDTc=</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1easXUpors9wW02Nqy5x8cLEF/3ZKBH0i2lLjO2Zsk8=</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AOaDuHtsifCB+3mFVZaFSjZ2jbySMm3+Pey0DhdCrvo=</DigestValue>
      </Reference>
      <Reference URI="/xl/printerSettings/printerSettings801.bin?ContentType=application/vnd.openxmlformats-officedocument.spreadsheetml.printerSettings">
        <DigestMethod Algorithm="http://www.w3.org/2001/04/xmlenc#sha256"/>
        <DigestValue>AOaDuHtsifCB+3mFVZaFSjZ2jbySMm3+Pey0DhdCrvo=</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olVzO14YzbBV9lyv2+iYJUax50tLLM5nhgg3hHHh9hE=</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AOaDuHtsifCB+3mFVZaFSjZ2jbySMm3+Pey0DhdCrvo=</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1easXUpors9wW02Nqy5x8cLEF/3ZKBH0i2lLjO2Zsk8=</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1easXUpors9wW02Nqy5x8cLEF/3ZKBH0i2lLjO2Zsk8=</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+n5QTe6/grUf3JPx5J0xBRGlKRI8XimZKbgxCQVlTOM=</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olVzO14YzbBV9lyv2+iYJUax50tLLM5nhgg3hHHh9hE=</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1easXUpors9wW02Nqy5x8cLEF/3ZKBH0i2lLjO2Zsk8=</DigestValue>
      </Reference>
      <Reference URI="/xl/printerSettings/printerSettings82.bin?ContentType=application/vnd.openxmlformats-officedocument.spreadsheetml.printerSettings">
        <DigestMethod Algorithm="http://www.w3.org/2001/04/xmlenc#sha256"/>
        <DigestValue>AOaDuHtsifCB+3mFVZaFSjZ2jbySMm3+Pey0DhdCrvo=</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1easXUpors9wW02Nqy5x8cLEF/3ZKBH0i2lLjO2Zsk8=</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AOaDuHtsifCB+3mFVZaFSjZ2jbySMm3+Pey0DhdCrvo=</DigestValue>
      </Reference>
      <Reference URI="/xl/printerSettings/printerSettings824.bin?ContentType=application/vnd.openxmlformats-officedocument.spreadsheetml.printerSettings">
        <DigestMethod Algorithm="http://www.w3.org/2001/04/xmlenc#sha256"/>
        <DigestValue>AOaDuHtsifCB+3mFVZaFSjZ2jbySMm3+Pey0DhdCrvo=</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olVzO14YzbBV9lyv2+iYJUax50tLLM5nhgg3hHHh9hE=</DigestValue>
      </Reference>
      <Reference URI="/xl/printerSettings/printerSettings827.bin?ContentType=application/vnd.openxmlformats-officedocument.spreadsheetml.printerSettings">
        <DigestMethod Algorithm="http://www.w3.org/2001/04/xmlenc#sha256"/>
        <DigestValue>olVzO14YzbBV9lyv2+iYJUax50tLLM5nhgg3hHHh9hE=</DigestValue>
      </Reference>
      <Reference URI="/xl/printerSettings/printerSettings828.bin?ContentType=application/vnd.openxmlformats-officedocument.spreadsheetml.printerSettings">
        <DigestMethod Algorithm="http://www.w3.org/2001/04/xmlenc#sha256"/>
        <DigestValue>+n5QTe6/grUf3JPx5J0xBRGlKRI8XimZKbgxCQVlTOM=</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4sf+1AWluvbpxJKPd2Oye0vW/vjaIC4T1BxgDzXmoXg=</DigestValue>
      </Reference>
      <Reference URI="/xl/printerSettings/printerSettings830.bin?ContentType=application/vnd.openxmlformats-officedocument.spreadsheetml.printerSettings">
        <DigestMethod Algorithm="http://www.w3.org/2001/04/xmlenc#sha256"/>
        <DigestValue>AOaDuHtsifCB+3mFVZaFSjZ2jbySMm3+Pey0DhdCrvo=</DigestValue>
      </Reference>
      <Reference URI="/xl/printerSettings/printerSettings831.bin?ContentType=application/vnd.openxmlformats-officedocument.spreadsheetml.printerSettings">
        <DigestMethod Algorithm="http://www.w3.org/2001/04/xmlenc#sha256"/>
        <DigestValue>+n5QTe6/grUf3JPx5J0xBRGlKRI8XimZKbgxCQVlTOM=</DigestValue>
      </Reference>
      <Reference URI="/xl/printerSettings/printerSettings832.bin?ContentType=application/vnd.openxmlformats-officedocument.spreadsheetml.printerSettings">
        <DigestMethod Algorithm="http://www.w3.org/2001/04/xmlenc#sha256"/>
        <DigestValue>1easXUpors9wW02Nqy5x8cLEF/3ZKBH0i2lLjO2Zsk8=</DigestValue>
      </Reference>
      <Reference URI="/xl/printerSettings/printerSettings833.bin?ContentType=application/vnd.openxmlformats-officedocument.spreadsheetml.printerSettings">
        <DigestMethod Algorithm="http://www.w3.org/2001/04/xmlenc#sha256"/>
        <DigestValue>1easXUpors9wW02Nqy5x8cLEF/3ZKBH0i2lLjO2Zsk8=</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+n5QTe6/grUf3JPx5J0xBRGlKRI8XimZKbgxCQVlTOM=</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1easXUpors9wW02Nqy5x8cLEF/3ZKBH0i2lLjO2Zsk8=</DigestValue>
      </Reference>
      <Reference URI="/xl/printerSettings/printerSettings84.bin?ContentType=application/vnd.openxmlformats-officedocument.spreadsheetml.printerSettings">
        <DigestMethod Algorithm="http://www.w3.org/2001/04/xmlenc#sha256"/>
        <DigestValue>1easXUpors9wW02Nqy5x8cLEF/3ZKBH0i2lLjO2Zsk8=</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1easXUpors9wW02Nqy5x8cLEF/3ZKBH0i2lLjO2Zsk8=</DigestValue>
      </Reference>
      <Reference URI="/xl/printerSettings/printerSettings845.bin?ContentType=application/vnd.openxmlformats-officedocument.spreadsheetml.printerSettings">
        <DigestMethod Algorithm="http://www.w3.org/2001/04/xmlenc#sha256"/>
        <DigestValue>+n5QTe6/grUf3JPx5J0xBRGlKRI8XimZKbgxCQVlTOM=</DigestValue>
      </Reference>
      <Reference URI="/xl/printerSettings/printerSettings846.bin?ContentType=application/vnd.openxmlformats-officedocument.spreadsheetml.printerSettings">
        <DigestMethod Algorithm="http://www.w3.org/2001/04/xmlenc#sha256"/>
        <DigestValue>AOaDuHtsifCB+3mFVZaFSjZ2jbySMm3+Pey0DhdCrvo=</DigestValue>
      </Reference>
      <Reference URI="/xl/printerSettings/printerSettings847.bin?ContentType=application/vnd.openxmlformats-officedocument.spreadsheetml.printerSettings">
        <DigestMethod Algorithm="http://www.w3.org/2001/04/xmlenc#sha256"/>
        <DigestValue>AOaDuHtsifCB+3mFVZaFSjZ2jbySMm3+Pey0DhdCrvo=</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+n5QTe6/grUf3JPx5J0xBRGlKRI8XimZKbgxCQVlTOM=</DigestValue>
      </Reference>
      <Reference URI="/xl/printerSettings/printerSettings85.bin?ContentType=application/vnd.openxmlformats-officedocument.spreadsheetml.printerSettings">
        <DigestMethod Algorithm="http://www.w3.org/2001/04/xmlenc#sha256"/>
        <DigestValue>6HGumsjBk9X1CzCPpkG1pJTBdVyGv7gAJ+RWNO+yDTc=</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+n5QTe6/grUf3JPx5J0xBRGlKRI8XimZKbgxCQVlTOM=</DigestValue>
      </Reference>
      <Reference URI="/xl/printerSettings/printerSettings853.bin?ContentType=application/vnd.openxmlformats-officedocument.spreadsheetml.printerSettings">
        <DigestMethod Algorithm="http://www.w3.org/2001/04/xmlenc#sha256"/>
        <DigestValue>AOaDuHtsifCB+3mFVZaFSjZ2jbySMm3+Pey0DhdCrvo=</DigestValue>
      </Reference>
      <Reference URI="/xl/printerSettings/printerSettings854.bin?ContentType=application/vnd.openxmlformats-officedocument.spreadsheetml.printerSettings">
        <DigestMethod Algorithm="http://www.w3.org/2001/04/xmlenc#sha256"/>
        <DigestValue>+n5QTe6/grUf3JPx5J0xBRGlKRI8XimZKbgxCQVlTOM=</DigestValue>
      </Reference>
      <Reference URI="/xl/printerSettings/printerSettings855.bin?ContentType=application/vnd.openxmlformats-officedocument.spreadsheetml.printerSettings">
        <DigestMethod Algorithm="http://www.w3.org/2001/04/xmlenc#sha256"/>
        <DigestValue>1easXUpors9wW02Nqy5x8cLEF/3ZKBH0i2lLjO2Zsk8=</DigestValue>
      </Reference>
      <Reference URI="/xl/printerSettings/printerSettings856.bin?ContentType=application/vnd.openxmlformats-officedocument.spreadsheetml.printerSettings">
        <DigestMethod Algorithm="http://www.w3.org/2001/04/xmlenc#sha256"/>
        <DigestValue>1easXUpors9wW02Nqy5x8cLEF/3ZKBH0i2lLjO2Zsk8=</DigestValue>
      </Reference>
      <Reference URI="/xl/printerSettings/printerSettings857.bin?ContentType=application/vnd.openxmlformats-officedocument.spreadsheetml.printerSettings">
        <DigestMethod Algorithm="http://www.w3.org/2001/04/xmlenc#sha256"/>
        <DigestValue>4sf+1AWluvbpxJKPd2Oye0vW/vjaIC4T1BxgDzXmoXg=</DigestValue>
      </Reference>
      <Reference URI="/xl/printerSettings/printerSettings858.bin?ContentType=application/vnd.openxmlformats-officedocument.spreadsheetml.printerSettings">
        <DigestMethod Algorithm="http://www.w3.org/2001/04/xmlenc#sha256"/>
        <DigestValue>+n5QTe6/grUf3JPx5J0xBRGlKRI8XimZKbgxCQVlTOM=</DigestValue>
      </Reference>
      <Reference URI="/xl/printerSettings/printerSettings859.bin?ContentType=application/vnd.openxmlformats-officedocument.spreadsheetml.printerSettings">
        <DigestMethod Algorithm="http://www.w3.org/2001/04/xmlenc#sha256"/>
        <DigestValue>1easXUpors9wW02Nqy5x8cLEF/3ZKBH0i2lLjO2Zsk8=</DigestValue>
      </Reference>
      <Reference URI="/xl/printerSettings/printerSettings86.bin?ContentType=application/vnd.openxmlformats-officedocument.spreadsheetml.printerSettings">
        <DigestMethod Algorithm="http://www.w3.org/2001/04/xmlenc#sha256"/>
        <DigestValue>4sf+1AWluvbpxJKPd2Oye0vW/vjaIC4T1BxgDzXmoXg=</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1easXUpors9wW02Nqy5x8cLEF/3ZKBH0i2lLjO2Zsk8=</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1easXUpors9wW02Nqy5x8cLEF/3ZKBH0i2lLjO2Zsk8=</DigestValue>
      </Reference>
      <Reference URI="/xl/printerSettings/printerSettings868.bin?ContentType=application/vnd.openxmlformats-officedocument.spreadsheetml.printerSettings">
        <DigestMethod Algorithm="http://www.w3.org/2001/04/xmlenc#sha256"/>
        <DigestValue>+n5QTe6/grUf3JPx5J0xBRGlKRI8XimZKbgxCQVlTOM=</DigestValue>
      </Reference>
      <Reference URI="/xl/printerSettings/printerSettings869.bin?ContentType=application/vnd.openxmlformats-officedocument.spreadsheetml.printerSettings">
        <DigestMethod Algorithm="http://www.w3.org/2001/04/xmlenc#sha256"/>
        <DigestValue>AOaDuHtsifCB+3mFVZaFSjZ2jbySMm3+Pey0DhdCrvo=</DigestValue>
      </Reference>
      <Reference URI="/xl/printerSettings/printerSettings87.bin?ContentType=application/vnd.openxmlformats-officedocument.spreadsheetml.printerSettings">
        <DigestMethod Algorithm="http://www.w3.org/2001/04/xmlenc#sha256"/>
        <DigestValue>4sf+1AWluvbpxJKPd2Oye0vW/vjaIC4T1BxgDzXmoXg=</DigestValue>
      </Reference>
      <Reference URI="/xl/printerSettings/printerSettings870.bin?ContentType=application/vnd.openxmlformats-officedocument.spreadsheetml.printerSettings">
        <DigestMethod Algorithm="http://www.w3.org/2001/04/xmlenc#sha256"/>
        <DigestValue>AOaDuHtsifCB+3mFVZaFSjZ2jbySMm3+Pey0DhdCrvo=</DigestValue>
      </Reference>
      <Reference URI="/xl/printerSettings/printerSettings871.bin?ContentType=application/vnd.openxmlformats-officedocument.spreadsheetml.printerSettings">
        <DigestMethod Algorithm="http://www.w3.org/2001/04/xmlenc#sha256"/>
        <DigestValue>4sf+1AWluvbpxJKPd2Oye0vW/vjaIC4T1BxgDzXmoXg=</DigestValue>
      </Reference>
      <Reference URI="/xl/printerSettings/printerSettings872.bin?ContentType=application/vnd.openxmlformats-officedocument.spreadsheetml.printerSettings">
        <DigestMethod Algorithm="http://www.w3.org/2001/04/xmlenc#sha256"/>
        <DigestValue>+n5QTe6/grUf3JPx5J0xBRGlKRI8XimZKbgxCQVlTOM=</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+n5QTe6/grUf3JPx5J0xBRGlKRI8XimZKbgxCQVlTOM=</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AOaDuHtsifCB+3mFVZaFSjZ2jbySMm3+Pey0DhdCrvo=</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1easXUpors9wW02Nqy5x8cLEF/3ZKBH0i2lLjO2Zsk8=</DigestValue>
      </Reference>
      <Reference URI="/xl/printerSettings/printerSettings879.bin?ContentType=application/vnd.openxmlformats-officedocument.spreadsheetml.printerSettings">
        <DigestMethod Algorithm="http://www.w3.org/2001/04/xmlenc#sha256"/>
        <DigestValue>1easXUpors9wW02Nqy5x8cLEF/3ZKBH0i2lLjO2Zsk8=</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1easXUpors9wW02Nqy5x8cLEF/3ZKBH0i2lLjO2Zsk8=</DigestValue>
      </Reference>
      <Reference URI="/xl/printerSettings/printerSettings889.bin?ContentType=application/vnd.openxmlformats-officedocument.spreadsheetml.printerSettings">
        <DigestMethod Algorithm="http://www.w3.org/2001/04/xmlenc#sha256"/>
        <DigestValue>4sf+1AWluvbpxJKPd2Oye0vW/vjaIC4T1BxgDzXmoXg=</DigestValue>
      </Reference>
      <Reference URI="/xl/printerSettings/printerSettings89.bin?ContentType=application/vnd.openxmlformats-officedocument.spreadsheetml.printerSettings">
        <DigestMethod Algorithm="http://www.w3.org/2001/04/xmlenc#sha256"/>
        <DigestValue>+n5QTe6/grUf3JPx5J0xBRGlKRI8XimZKbgxCQVlTOM=</DigestValue>
      </Reference>
      <Reference URI="/xl/printerSettings/printerSettings890.bin?ContentType=application/vnd.openxmlformats-officedocument.spreadsheetml.printerSettings">
        <DigestMethod Algorithm="http://www.w3.org/2001/04/xmlenc#sha256"/>
        <DigestValue>1easXUpors9wW02Nqy5x8cLEF/3ZKBH0i2lLjO2Zsk8=</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+n5QTe6/grUf3JPx5J0xBRGlKRI8XimZKbgxCQVlTOM=</DigestValue>
      </Reference>
      <Reference URI="/xl/printerSettings/printerSettings896.bin?ContentType=application/vnd.openxmlformats-officedocument.spreadsheetml.printerSettings">
        <DigestMethod Algorithm="http://www.w3.org/2001/04/xmlenc#sha256"/>
        <DigestValue>+n5QTe6/grUf3JPx5J0xBRGlKRI8XimZKbgxCQVlTOM=</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AOaDuHtsifCB+3mFVZaFSjZ2jbySMm3+Pey0DhdCrvo=</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k5z4QFvXyp5vMq4FDANuvQxvNZ735cuotFRYxi91M4M=</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1easXUpors9wW02Nqy5x8cLEF/3ZKBH0i2lLjO2Zsk8=</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+n5QTe6/grUf3JPx5J0xBRGlKRI8XimZKbgxCQVlTOM=</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1easXUpors9wW02Nqy5x8cLEF/3ZKBH0i2lLjO2Zsk8=</DigestValue>
      </Reference>
      <Reference URI="/xl/printerSettings/printerSettings909.bin?ContentType=application/vnd.openxmlformats-officedocument.spreadsheetml.printerSettings">
        <DigestMethod Algorithm="http://www.w3.org/2001/04/xmlenc#sha256"/>
        <DigestValue>4sf+1AWluvbpxJKPd2Oye0vW/vjaIC4T1BxgDzXmoXg=</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AOaDuHtsifCB+3mFVZaFSjZ2jbySMm3+Pey0DhdCrvo=</DigestValue>
      </Reference>
      <Reference URI="/xl/printerSettings/printerSettings911.bin?ContentType=application/vnd.openxmlformats-officedocument.spreadsheetml.printerSettings">
        <DigestMethod Algorithm="http://www.w3.org/2001/04/xmlenc#sha256"/>
        <DigestValue>AOaDuHtsifCB+3mFVZaFSjZ2jbySMm3+Pey0DhdCrvo=</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AOaDuHtsifCB+3mFVZaFSjZ2jbySMm3+Pey0DhdCrvo=</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1easXUpors9wW02Nqy5x8cLEF/3ZKBH0i2lLjO2Zsk8=</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+n5QTe6/grUf3JPx5J0xBRGlKRI8XimZKbgxCQVlTOM=</DigestValue>
      </Reference>
      <Reference URI="/xl/printerSettings/printerSettings923.bin?ContentType=application/vnd.openxmlformats-officedocument.spreadsheetml.printerSettings">
        <DigestMethod Algorithm="http://www.w3.org/2001/04/xmlenc#sha256"/>
        <DigestValue>6HGumsjBk9X1CzCPpkG1pJTBdVyGv7gAJ+RWNO+yDTc=</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6HGumsjBk9X1CzCPpkG1pJTBdVyGv7gAJ+RWNO+yDTc=</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1easXUpors9wW02Nqy5x8cLEF/3ZKBH0i2lLjO2Zsk8=</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30.bin?ContentType=application/vnd.openxmlformats-officedocument.spreadsheetml.printerSettings">
        <DigestMethod Algorithm="http://www.w3.org/2001/04/xmlenc#sha256"/>
        <DigestValue>AOaDuHtsifCB+3mFVZaFSjZ2jbySMm3+Pey0DhdCrvo=</DigestValue>
      </Reference>
      <Reference URI="/xl/printerSettings/printerSettings931.bin?ContentType=application/vnd.openxmlformats-officedocument.spreadsheetml.printerSettings">
        <DigestMethod Algorithm="http://www.w3.org/2001/04/xmlenc#sha256"/>
        <DigestValue>AOaDuHtsifCB+3mFVZaFSjZ2jbySMm3+Pey0DhdCrvo=</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AOaDuHtsifCB+3mFVZaFSjZ2jbySMm3+Pey0DhdCrvo=</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1easXUpors9wW02Nqy5x8cLEF/3ZKBH0i2lLjO2Zsk8=</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4sf+1AWluvbpxJKPd2Oye0vW/vjaIC4T1BxgDzXmoXg=</DigestValue>
      </Reference>
      <Reference URI="/xl/printerSettings/printerSettings942.bin?ContentType=application/vnd.openxmlformats-officedocument.spreadsheetml.printerSettings">
        <DigestMethod Algorithm="http://www.w3.org/2001/04/xmlenc#sha256"/>
        <DigestValue>+n5QTe6/grUf3JPx5J0xBRGlKRI8XimZKbgxCQVlTOM=</DigestValue>
      </Reference>
      <Reference URI="/xl/printerSettings/printerSettings943.bin?ContentType=application/vnd.openxmlformats-officedocument.spreadsheetml.printerSettings">
        <DigestMethod Algorithm="http://www.w3.org/2001/04/xmlenc#sha256"/>
        <DigestValue>k5z4QFvXyp5vMq4FDANuvQxvNZ735cuotFRYxi91M4M=</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6HGumsjBk9X1CzCPpkG1pJTBdVyGv7gAJ+RWNO+yDTc=</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6HGumsjBk9X1CzCPpkG1pJTBdVyGv7gAJ+RWNO+yDTc=</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1easXUpors9wW02Nqy5x8cLEF/3ZKBH0i2lLjO2Zsk8=</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AOaDuHtsifCB+3mFVZaFSjZ2jbySMm3+Pey0DhdCrvo=</DigestValue>
      </Reference>
      <Reference URI="/xl/printerSettings/printerSettings952.bin?ContentType=application/vnd.openxmlformats-officedocument.spreadsheetml.printerSettings">
        <DigestMethod Algorithm="http://www.w3.org/2001/04/xmlenc#sha256"/>
        <DigestValue>AOaDuHtsifCB+3mFVZaFSjZ2jbySMm3+Pey0DhdCrvo=</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AOaDuHtsifCB+3mFVZaFSjZ2jbySMm3+Pey0DhdCrvo=</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1easXUpors9wW02Nqy5x8cLEF/3ZKBH0i2lLjO2Zsk8=</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6HGumsjBk9X1CzCPpkG1pJTBdVyGv7gAJ+RWNO+yDTc=</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1easXUpors9wW02Nqy5x8cLEF/3ZKBH0i2lLjO2Zsk8=</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6HGumsjBk9X1CzCPpkG1pJTBdVyGv7gAJ+RWNO+yDTc=</DigestValue>
      </Reference>
      <Reference URI="/xl/printerSettings/printerSettings970.bin?ContentType=application/vnd.openxmlformats-officedocument.spreadsheetml.printerSettings">
        <DigestMethod Algorithm="http://www.w3.org/2001/04/xmlenc#sha256"/>
        <DigestValue>AOaDuHtsifCB+3mFVZaFSjZ2jbySMm3+Pey0DhdCrvo=</DigestValue>
      </Reference>
      <Reference URI="/xl/printerSettings/printerSettings971.bin?ContentType=application/vnd.openxmlformats-officedocument.spreadsheetml.printerSettings">
        <DigestMethod Algorithm="http://www.w3.org/2001/04/xmlenc#sha256"/>
        <DigestValue>AOaDuHtsifCB+3mFVZaFSjZ2jbySMm3+Pey0DhdCrvo=</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AOaDuHtsifCB+3mFVZaFSjZ2jbySMm3+Pey0DhdCrvo=</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MqlMFcdOU724y+XT0A1fb7kjq67gysaEXySjCDCzorU=</DigestValue>
      </Reference>
      <Reference URI="/xl/printerSettings/printerSettings98.bin?ContentType=application/vnd.openxmlformats-officedocument.spreadsheetml.printerSettings">
        <DigestMethod Algorithm="http://www.w3.org/2001/04/xmlenc#sha256"/>
        <DigestValue>4sf+1AWluvbpxJKPd2Oye0vW/vjaIC4T1BxgDzXmoXg=</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6HGumsjBk9X1CzCPpkG1pJTBdVyGv7gAJ+RWNO+yDTc=</DigestValue>
      </Reference>
      <Reference URI="/xl/printerSettings/printerSettings983.bin?ContentType=application/vnd.openxmlformats-officedocument.spreadsheetml.printerSettings">
        <DigestMethod Algorithm="http://www.w3.org/2001/04/xmlenc#sha256"/>
        <DigestValue>+n5QTe6/grUf3JPx5J0xBRGlKRI8XimZKbgxCQVlTOM=</DigestValue>
      </Reference>
      <Reference URI="/xl/printerSettings/printerSettings984.bin?ContentType=application/vnd.openxmlformats-officedocument.spreadsheetml.printerSettings">
        <DigestMethod Algorithm="http://www.w3.org/2001/04/xmlenc#sha256"/>
        <DigestValue>k5z4QFvXyp5vMq4FDANuvQxvNZ735cuotFRYxi91M4M=</DigestValue>
      </Reference>
      <Reference URI="/xl/printerSettings/printerSettings985.bin?ContentType=application/vnd.openxmlformats-officedocument.spreadsheetml.printerSettings">
        <DigestMethod Algorithm="http://www.w3.org/2001/04/xmlenc#sha256"/>
        <DigestValue>6HGumsjBk9X1CzCPpkG1pJTBdVyGv7gAJ+RWNO+yDTc=</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6HGumsjBk9X1CzCPpkG1pJTBdVyGv7gAJ+RWNO+yDTc=</DigestValue>
      </Reference>
      <Reference URI="/xl/printerSettings/printerSettings988.bin?ContentType=application/vnd.openxmlformats-officedocument.spreadsheetml.printerSettings">
        <DigestMethod Algorithm="http://www.w3.org/2001/04/xmlenc#sha256"/>
        <DigestValue>6HGumsjBk9X1CzCPpkG1pJTBdVyGv7gAJ+RWNO+yDTc=</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6HGumsjBk9X1CzCPpkG1pJTBdVyGv7gAJ+RWNO+yDTc=</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1easXUpors9wW02Nqy5x8cLEF/3ZKBH0i2lLjO2Zsk8=</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AOaDuHtsifCB+3mFVZaFSjZ2jbySMm3+Pey0DhdCrvo=</DigestValue>
      </Reference>
      <Reference URI="/xl/printerSettings/printerSettings995.bin?ContentType=application/vnd.openxmlformats-officedocument.spreadsheetml.printerSettings">
        <DigestMethod Algorithm="http://www.w3.org/2001/04/xmlenc#sha256"/>
        <DigestValue>AOaDuHtsifCB+3mFVZaFSjZ2jbySMm3+Pey0DhdCrvo=</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4sf+1AWluvbpxJKPd2Oye0vW/vjaIC4T1BxgDzXmoXg=</DigestValue>
      </Reference>
      <Reference URI="/xl/printerSettings/printerSettings999.bin?ContentType=application/vnd.openxmlformats-officedocument.spreadsheetml.printerSettings">
        <DigestMethod Algorithm="http://www.w3.org/2001/04/xmlenc#sha256"/>
        <DigestValue>8vyniW+BNu/f/tlr+5JqUw5FSxy2mI2GXPrPL4oQntI=</DigestValue>
      </Reference>
      <Reference URI="/xl/sharedStrings.xml?ContentType=application/vnd.openxmlformats-officedocument.spreadsheetml.sharedStrings+xml">
        <DigestMethod Algorithm="http://www.w3.org/2001/04/xmlenc#sha256"/>
        <DigestValue>L6UNF7Ydc51Og446WBfHt/DkZsfBLvxMwATA8UNOhjc=</DigestValue>
      </Reference>
      <Reference URI="/xl/styles.xml?ContentType=application/vnd.openxmlformats-officedocument.spreadsheetml.styles+xml">
        <DigestMethod Algorithm="http://www.w3.org/2001/04/xmlenc#sha256"/>
        <DigestValue>ppO+cJTzBoK4XTvwUZtWySWRE/dIs2/xM2HND2OU1ao=</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vbi9+PibeyG0dPeZObum2VKyqAKPl1C+GnTq4+S29b8=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LKoqhVDFJmSP6hUXhYHYluz2RnfH6rxfogQIBu7H5gM=</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Fae7viZDsLJQMEChFkw2bGXZSuAXyUoAeLn9UUyXl9w=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HcI3M9Fsd8ofUWOiLweZloLspK+eGy5FuS5Kuv0fe3s=</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EjhUjFukyZCgnl5/XEKwDtiOvQaxhwZZUM2gNW7FoTA=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wzk/yTUl73xLbokqlOuzQCeBUdCPIQdqhAt7AiU+EZM=</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/H4Ek6+I/s2NY8X5diSTPy/E2jrd+TS0SVqWCKeEM7c=</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8yCICDXac+uWdcpq6j/J1fuX4dsqVbebBSmYYuWnhFg=</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ntWtkAdyMz8iLk4wVzZS7tTONnUFvZvWlX6Io5807ww=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pyYYdY7KevkU/RVmlgrJEvfnjktYtRRHS1EbAZiybJI=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LFt41CjS7dGtE1bE5OvctpFzvSVaCUPgMHyqMFqPK+U=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Mk4UoUbL8BfKXH3CVxJqmPIBNDYwJPfFIOO8qI5KEnM=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i8CMVyM5do7FZgEWoaO2zRnlcNPN2FlQE8sF8jp9RGA=</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M6tPwXV/Kjkcfx3a5/0SPPFSZTPKKZoXL8m+RO05R74=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qRQ8xIqGwn125SNiN7v12/Kj2sqOxDQaaqkDRZP8QZw=</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Rye2/fSQEeyQo2LFjs5F3OM8j6B8UEWOpkXN/p9C/pY=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y1bzsH8AA3vjKLgj1y/DgXYHEtpwBWhJbjUefj3Pucs=</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g16MNtwOvnvONxZDeWxE+gxkzvDVMuhGQf/ipJAcL68=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E4ADl+QCXn1ZAWQUHs5zgcpzeTt+S2kz5IddlAYgR94=</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elxoxKp2CJIyny8rZzJfFTCpFtEi6kGyYMvtHkWgFQI=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Y7nykz88bDscpO6z/L+vTOFcAgdZl8aE6bPASFVpje8=</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grMdrZ/l2uGxC+P66jWuW4rBDilpD0g/wsAOk/hdA9M=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+GyElVyk/uzp3F0LVQYHGcGma3gOp3LsIOq0GxjtnyY=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g8VMJzbNmSFDkGrgZMZtMmde5VlclWsMBaAqCEFDgAM=</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fTGb3Cbi72OYqDDIKO5TCsi9h/DI9FojOrAuH9yOxn8=</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ypE6sr75yIhV7rSx1V8GdnMwPyNChXY9VNyl99qFaFQ=</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miEzcWr6B6uRIV+qM+1vlwCnooUtnm1yfKDs3pQ1020=</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O339sLVqIuv2pD2V4IUPH7LJfh/T/Luz8AtOMqjl6uw=</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SpjjGiBVaFsSTiNDhsdqCF5bJwQPbGY3Eswfkis7cV8=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YsEvDwBibO4NhTzpM3i5hSoVmbNNDMu4XuQENEEuXgI=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6W1DgH0+JCwLHNXUC08b+seY35u2B86VYSgpk4yI3a8=</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lcrGLlU/EmihtLK15FWdN97uNneVw56VaB5m5YIRZAk=</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wzv6g62qf24RmcjE5eTSRe/DTGfWFbNu3PEHj4/FQ6M=</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Xsf1cBjyFJZjOOQefLe9eTRReOj9+g+7yr8SXSfPAGY=</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mP2GUeWXXVLSEm819NNuTSmggkQZ2TEJhvj/d99CuAQ=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agDfqJowJmW4UzJXo/Yls9vbPkElYCNXXYAXkz1WDGU=</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p0b3moo+sL4x2mp28iO1F9oKdTqRd/qsjrauBZoEw9Q=</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HOgD0XxLRYg2rFv7NGIjtIJJoC3g+SwJy2S6xcIfSr8=</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LFYO86rJcqBANVC0/fSPg3MU1jm+WVO4ZFr2j1Dv8n4=</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XMEIDIWrLIZ7WgrbhiNeOXidE+E1ME0kAPhd5YAYWLU=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kfTjdF75ShGKabqp1QPYNbg9H1l8l2+i2YFEJscPEQU=</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Q6cUSCZol6aJCZjVb5QTAFjV1790nR129MAsmMe1Ltg=</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0jDPU3fJE85tENhKIW6nklYq5C6d9Qb6CBoRuPMIp/A=</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SPOw1QHkc0ONgptEACGAkRdDCBDOdurGWkuy9GpZKGI=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Uc0Vf+Ck3qIOJxDbUFFyoMJjDyVzQOIFj8/K9ljuQas=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ZYQH6ltHuKYlF9JPSaoy+mZahgJ1o51mrjIESyN4mJY=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U0NCr5mu+RLbd+UXHwM6Tg6zyiGTv+Ec1fYcB5yYcY4=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gjea6scUXtdcBISTENQwzU32sj4zmdDBUJe8h6/nw3Q=</DigestValue>
      </Reference>
      <Reference URI="/xl/worksheets/sheet1.xml?ContentType=application/vnd.openxmlformats-officedocument.spreadsheetml.worksheet+xml">
        <DigestMethod Algorithm="http://www.w3.org/2001/04/xmlenc#sha256"/>
        <DigestValue>A4XkfIC9kWBsEjDOgwNqkaa2h/LzYOvsaHZr5j11OTA=</DigestValue>
      </Reference>
      <Reference URI="/xl/worksheets/sheet10.xml?ContentType=application/vnd.openxmlformats-officedocument.spreadsheetml.worksheet+xml">
        <DigestMethod Algorithm="http://www.w3.org/2001/04/xmlenc#sha256"/>
        <DigestValue>mTrHKpsmYp1LKMK+rFy5fFActNBWb6q0jdoD7BcbjcA=</DigestValue>
      </Reference>
      <Reference URI="/xl/worksheets/sheet11.xml?ContentType=application/vnd.openxmlformats-officedocument.spreadsheetml.worksheet+xml">
        <DigestMethod Algorithm="http://www.w3.org/2001/04/xmlenc#sha256"/>
        <DigestValue>dg56xPeNNemFJLX9I1+KdK+5AI0yU1Uez2cRKhjlXro=</DigestValue>
      </Reference>
      <Reference URI="/xl/worksheets/sheet12.xml?ContentType=application/vnd.openxmlformats-officedocument.spreadsheetml.worksheet+xml">
        <DigestMethod Algorithm="http://www.w3.org/2001/04/xmlenc#sha256"/>
        <DigestValue>woebvsw60Q7g1FnV1odVol5LaQwJo8Ne/hjzDRcY8C8=</DigestValue>
      </Reference>
      <Reference URI="/xl/worksheets/sheet13.xml?ContentType=application/vnd.openxmlformats-officedocument.spreadsheetml.worksheet+xml">
        <DigestMethod Algorithm="http://www.w3.org/2001/04/xmlenc#sha256"/>
        <DigestValue>kmKRnKRHSNnVeCme7blN8x2Af5uvGh3QO2VlrWverTg=</DigestValue>
      </Reference>
      <Reference URI="/xl/worksheets/sheet14.xml?ContentType=application/vnd.openxmlformats-officedocument.spreadsheetml.worksheet+xml">
        <DigestMethod Algorithm="http://www.w3.org/2001/04/xmlenc#sha256"/>
        <DigestValue>aQVg5Huxau9mi/DpIMbK5QfYZ1ZRjTmGI5snXncPCRU=</DigestValue>
      </Reference>
      <Reference URI="/xl/worksheets/sheet15.xml?ContentType=application/vnd.openxmlformats-officedocument.spreadsheetml.worksheet+xml">
        <DigestMethod Algorithm="http://www.w3.org/2001/04/xmlenc#sha256"/>
        <DigestValue>PLtxv5IQM1WgfZI+JIj1cI6smLchR7YWdO6uxpQKoh4=</DigestValue>
      </Reference>
      <Reference URI="/xl/worksheets/sheet16.xml?ContentType=application/vnd.openxmlformats-officedocument.spreadsheetml.worksheet+xml">
        <DigestMethod Algorithm="http://www.w3.org/2001/04/xmlenc#sha256"/>
        <DigestValue>nvRl7rrXrA0A070k61ch7V4UPdHofsyLDejcpW0r0cU=</DigestValue>
      </Reference>
      <Reference URI="/xl/worksheets/sheet17.xml?ContentType=application/vnd.openxmlformats-officedocument.spreadsheetml.worksheet+xml">
        <DigestMethod Algorithm="http://www.w3.org/2001/04/xmlenc#sha256"/>
        <DigestValue>fPidE4R3j/PhpNpQAstiS+SuGFe5n+cjbUaD/Fs8h0c=</DigestValue>
      </Reference>
      <Reference URI="/xl/worksheets/sheet18.xml?ContentType=application/vnd.openxmlformats-officedocument.spreadsheetml.worksheet+xml">
        <DigestMethod Algorithm="http://www.w3.org/2001/04/xmlenc#sha256"/>
        <DigestValue>v3KTwUZwwYPRB82beFgnFl+y9GuvZA6B3SIqPrtTKtI=</DigestValue>
      </Reference>
      <Reference URI="/xl/worksheets/sheet19.xml?ContentType=application/vnd.openxmlformats-officedocument.spreadsheetml.worksheet+xml">
        <DigestMethod Algorithm="http://www.w3.org/2001/04/xmlenc#sha256"/>
        <DigestValue>dJB7quxVBrpkWYYdmPLFRtpLM1q8kUui8INSzRgub0E=</DigestValue>
      </Reference>
      <Reference URI="/xl/worksheets/sheet2.xml?ContentType=application/vnd.openxmlformats-officedocument.spreadsheetml.worksheet+xml">
        <DigestMethod Algorithm="http://www.w3.org/2001/04/xmlenc#sha256"/>
        <DigestValue>L+0jNLCtEBA5Nfg0WreVeweUupMXXU5SFDqsYF2A10E=</DigestValue>
      </Reference>
      <Reference URI="/xl/worksheets/sheet20.xml?ContentType=application/vnd.openxmlformats-officedocument.spreadsheetml.worksheet+xml">
        <DigestMethod Algorithm="http://www.w3.org/2001/04/xmlenc#sha256"/>
        <DigestValue>4U6aRHQgD/u8S9+0YdOvJiVX3o5CeU7zVlzIyQ4VVa0=</DigestValue>
      </Reference>
      <Reference URI="/xl/worksheets/sheet21.xml?ContentType=application/vnd.openxmlformats-officedocument.spreadsheetml.worksheet+xml">
        <DigestMethod Algorithm="http://www.w3.org/2001/04/xmlenc#sha256"/>
        <DigestValue>5j/FdjJ2cFAazBsLsGvQReyGywY7oZPriPLCdebZDYc=</DigestValue>
      </Reference>
      <Reference URI="/xl/worksheets/sheet22.xml?ContentType=application/vnd.openxmlformats-officedocument.spreadsheetml.worksheet+xml">
        <DigestMethod Algorithm="http://www.w3.org/2001/04/xmlenc#sha256"/>
        <DigestValue>O07g8Gw2/htVvXcyJK2J+HxOcYUA2gehZmCGWmnCOS4=</DigestValue>
      </Reference>
      <Reference URI="/xl/worksheets/sheet23.xml?ContentType=application/vnd.openxmlformats-officedocument.spreadsheetml.worksheet+xml">
        <DigestMethod Algorithm="http://www.w3.org/2001/04/xmlenc#sha256"/>
        <DigestValue>qVeZ4t/Eo/1UfZbn2TSg6KoKdnwYoe3+23iq7u/Zyxc=</DigestValue>
      </Reference>
      <Reference URI="/xl/worksheets/sheet24.xml?ContentType=application/vnd.openxmlformats-officedocument.spreadsheetml.worksheet+xml">
        <DigestMethod Algorithm="http://www.w3.org/2001/04/xmlenc#sha256"/>
        <DigestValue>sznSc0ApS7q82jyVIXygKiAuRnEosc+9wFoYTitlVcE=</DigestValue>
      </Reference>
      <Reference URI="/xl/worksheets/sheet25.xml?ContentType=application/vnd.openxmlformats-officedocument.spreadsheetml.worksheet+xml">
        <DigestMethod Algorithm="http://www.w3.org/2001/04/xmlenc#sha256"/>
        <DigestValue>gfJCGtjH+ybo19+Xrlc938U1p1gS5xeLggUEn6uPDNo=</DigestValue>
      </Reference>
      <Reference URI="/xl/worksheets/sheet26.xml?ContentType=application/vnd.openxmlformats-officedocument.spreadsheetml.worksheet+xml">
        <DigestMethod Algorithm="http://www.w3.org/2001/04/xmlenc#sha256"/>
        <DigestValue>lo4DZvrHP3JG5GFUcWb4RMHuNN3wwqXsf2SpW+UZnrA=</DigestValue>
      </Reference>
      <Reference URI="/xl/worksheets/sheet27.xml?ContentType=application/vnd.openxmlformats-officedocument.spreadsheetml.worksheet+xml">
        <DigestMethod Algorithm="http://www.w3.org/2001/04/xmlenc#sha256"/>
        <DigestValue>vDlKDAFC0RL7a+zVyunFsKcnkq1U2zZRhMOepeYS16I=</DigestValue>
      </Reference>
      <Reference URI="/xl/worksheets/sheet28.xml?ContentType=application/vnd.openxmlformats-officedocument.spreadsheetml.worksheet+xml">
        <DigestMethod Algorithm="http://www.w3.org/2001/04/xmlenc#sha256"/>
        <DigestValue>joQNVGKwh+PzP6I9/3qOUmERKQO8K60MUsKAcn45ww4=</DigestValue>
      </Reference>
      <Reference URI="/xl/worksheets/sheet29.xml?ContentType=application/vnd.openxmlformats-officedocument.spreadsheetml.worksheet+xml">
        <DigestMethod Algorithm="http://www.w3.org/2001/04/xmlenc#sha256"/>
        <DigestValue>5SX4LZ+heDC0fbbdpwDfBINm6MnmgJ1orX4MnKWS4EI=</DigestValue>
      </Reference>
      <Reference URI="/xl/worksheets/sheet3.xml?ContentType=application/vnd.openxmlformats-officedocument.spreadsheetml.worksheet+xml">
        <DigestMethod Algorithm="http://www.w3.org/2001/04/xmlenc#sha256"/>
        <DigestValue>V5JbRw80kpOc5nh8AA4MlJXoCWAufxu2yuljNOO2JBo=</DigestValue>
      </Reference>
      <Reference URI="/xl/worksheets/sheet30.xml?ContentType=application/vnd.openxmlformats-officedocument.spreadsheetml.worksheet+xml">
        <DigestMethod Algorithm="http://www.w3.org/2001/04/xmlenc#sha256"/>
        <DigestValue>zk4kU0ND5NtH8ljvHqb5/90j2dJQTG9/59duhZA103g=</DigestValue>
      </Reference>
      <Reference URI="/xl/worksheets/sheet31.xml?ContentType=application/vnd.openxmlformats-officedocument.spreadsheetml.worksheet+xml">
        <DigestMethod Algorithm="http://www.w3.org/2001/04/xmlenc#sha256"/>
        <DigestValue>djO2bD6Y2RMY/hlOcRtAiRBoNpTocVVtq6ZaIbQOM3A=</DigestValue>
      </Reference>
      <Reference URI="/xl/worksheets/sheet32.xml?ContentType=application/vnd.openxmlformats-officedocument.spreadsheetml.worksheet+xml">
        <DigestMethod Algorithm="http://www.w3.org/2001/04/xmlenc#sha256"/>
        <DigestValue>VhuSOQBajiDKT6jKopoukXtKwkdjZ8w4x5IqR2UmLus=</DigestValue>
      </Reference>
      <Reference URI="/xl/worksheets/sheet33.xml?ContentType=application/vnd.openxmlformats-officedocument.spreadsheetml.worksheet+xml">
        <DigestMethod Algorithm="http://www.w3.org/2001/04/xmlenc#sha256"/>
        <DigestValue>oPsfmrqT9wMr/SbAZ1Ou5mXo+aZYDStaU0ZbueL1rJE=</DigestValue>
      </Reference>
      <Reference URI="/xl/worksheets/sheet34.xml?ContentType=application/vnd.openxmlformats-officedocument.spreadsheetml.worksheet+xml">
        <DigestMethod Algorithm="http://www.w3.org/2001/04/xmlenc#sha256"/>
        <DigestValue>U6iAOjhes7UqzPAE2ay2FhCr6JUOwzQJbMe4n56BJ04=</DigestValue>
      </Reference>
      <Reference URI="/xl/worksheets/sheet35.xml?ContentType=application/vnd.openxmlformats-officedocument.spreadsheetml.worksheet+xml">
        <DigestMethod Algorithm="http://www.w3.org/2001/04/xmlenc#sha256"/>
        <DigestValue>jEPAbQKRvH+yjRh+hllmmlkX1Ufp6pOsE9T9EZm75aY=</DigestValue>
      </Reference>
      <Reference URI="/xl/worksheets/sheet36.xml?ContentType=application/vnd.openxmlformats-officedocument.spreadsheetml.worksheet+xml">
        <DigestMethod Algorithm="http://www.w3.org/2001/04/xmlenc#sha256"/>
        <DigestValue>96RVzp4F1/CzBK417jRTAah3E0Da1nWFxeSAs73FCeA=</DigestValue>
      </Reference>
      <Reference URI="/xl/worksheets/sheet37.xml?ContentType=application/vnd.openxmlformats-officedocument.spreadsheetml.worksheet+xml">
        <DigestMethod Algorithm="http://www.w3.org/2001/04/xmlenc#sha256"/>
        <DigestValue>27sImUben2/UoXEKTxSE36p8lATEQkjx8riO1Wk65WI=</DigestValue>
      </Reference>
      <Reference URI="/xl/worksheets/sheet38.xml?ContentType=application/vnd.openxmlformats-officedocument.spreadsheetml.worksheet+xml">
        <DigestMethod Algorithm="http://www.w3.org/2001/04/xmlenc#sha256"/>
        <DigestValue>Zj/uDuBXdeE6xc4Vh4ENm9fjq4B+XRqstxBlkSN5Fq4=</DigestValue>
      </Reference>
      <Reference URI="/xl/worksheets/sheet39.xml?ContentType=application/vnd.openxmlformats-officedocument.spreadsheetml.worksheet+xml">
        <DigestMethod Algorithm="http://www.w3.org/2001/04/xmlenc#sha256"/>
        <DigestValue>prkzHvSvGW9lQMZSrdYei7pRPuYQc7ZoCx3BHGPZljw=</DigestValue>
      </Reference>
      <Reference URI="/xl/worksheets/sheet4.xml?ContentType=application/vnd.openxmlformats-officedocument.spreadsheetml.worksheet+xml">
        <DigestMethod Algorithm="http://www.w3.org/2001/04/xmlenc#sha256"/>
        <DigestValue>PVO31XOyi5AZe/knKpRwTejcqyca4dg9NcuNEL7EDgU=</DigestValue>
      </Reference>
      <Reference URI="/xl/worksheets/sheet40.xml?ContentType=application/vnd.openxmlformats-officedocument.spreadsheetml.worksheet+xml">
        <DigestMethod Algorithm="http://www.w3.org/2001/04/xmlenc#sha256"/>
        <DigestValue>56xwYV++i7fJLbaglSdIVPTlcv2x9fdgETcVGKx8cZg=</DigestValue>
      </Reference>
      <Reference URI="/xl/worksheets/sheet41.xml?ContentType=application/vnd.openxmlformats-officedocument.spreadsheetml.worksheet+xml">
        <DigestMethod Algorithm="http://www.w3.org/2001/04/xmlenc#sha256"/>
        <DigestValue>TcN2UqmaGGHkgWnqxtWNN3LcAKDFqkqrvXZiIyCM5Q0=</DigestValue>
      </Reference>
      <Reference URI="/xl/worksheets/sheet42.xml?ContentType=application/vnd.openxmlformats-officedocument.spreadsheetml.worksheet+xml">
        <DigestMethod Algorithm="http://www.w3.org/2001/04/xmlenc#sha256"/>
        <DigestValue>NEWM42YyArLw3pVRal+djb7ESYM2O1C1xqJkVRvvdzg=</DigestValue>
      </Reference>
      <Reference URI="/xl/worksheets/sheet43.xml?ContentType=application/vnd.openxmlformats-officedocument.spreadsheetml.worksheet+xml">
        <DigestMethod Algorithm="http://www.w3.org/2001/04/xmlenc#sha256"/>
        <DigestValue>8hCq5g3pL35VoA9vOoPXKc46YUrMgegDzcCDr9SyBCA=</DigestValue>
      </Reference>
      <Reference URI="/xl/worksheets/sheet44.xml?ContentType=application/vnd.openxmlformats-officedocument.spreadsheetml.worksheet+xml">
        <DigestMethod Algorithm="http://www.w3.org/2001/04/xmlenc#sha256"/>
        <DigestValue>D97nAN6aaFTVmH8WjCpZntPUCb+EJeCa7Ruh8Xfq/KE=</DigestValue>
      </Reference>
      <Reference URI="/xl/worksheets/sheet45.xml?ContentType=application/vnd.openxmlformats-officedocument.spreadsheetml.worksheet+xml">
        <DigestMethod Algorithm="http://www.w3.org/2001/04/xmlenc#sha256"/>
        <DigestValue>W9N+qcZOcu7qVhh4RibAKnOOYLnTZv0GqoOjrDTnfyY=</DigestValue>
      </Reference>
      <Reference URI="/xl/worksheets/sheet46.xml?ContentType=application/vnd.openxmlformats-officedocument.spreadsheetml.worksheet+xml">
        <DigestMethod Algorithm="http://www.w3.org/2001/04/xmlenc#sha256"/>
        <DigestValue>ZmYC9P9p8603TTYBYqUu48shsK/TVPihVEsTic40q3g=</DigestValue>
      </Reference>
      <Reference URI="/xl/worksheets/sheet47.xml?ContentType=application/vnd.openxmlformats-officedocument.spreadsheetml.worksheet+xml">
        <DigestMethod Algorithm="http://www.w3.org/2001/04/xmlenc#sha256"/>
        <DigestValue>NX3D4YzEaBJpIOx7FwtS7qD2e0fi/+BUw0GOouEav6w=</DigestValue>
      </Reference>
      <Reference URI="/xl/worksheets/sheet48.xml?ContentType=application/vnd.openxmlformats-officedocument.spreadsheetml.worksheet+xml">
        <DigestMethod Algorithm="http://www.w3.org/2001/04/xmlenc#sha256"/>
        <DigestValue>R7WKhxyGJmrAjUN6PFVGHZbxUCwff+4j7S8R+ZNsGv4=</DigestValue>
      </Reference>
      <Reference URI="/xl/worksheets/sheet49.xml?ContentType=application/vnd.openxmlformats-officedocument.spreadsheetml.worksheet+xml">
        <DigestMethod Algorithm="http://www.w3.org/2001/04/xmlenc#sha256"/>
        <DigestValue>L1EFVOJQ750wx4Xs9nBI/bYD/1LYmDJNdgsTp29w8GU=</DigestValue>
      </Reference>
      <Reference URI="/xl/worksheets/sheet5.xml?ContentType=application/vnd.openxmlformats-officedocument.spreadsheetml.worksheet+xml">
        <DigestMethod Algorithm="http://www.w3.org/2001/04/xmlenc#sha256"/>
        <DigestValue>RtYJPzBK6RF2RCv2bx6Gg6PqR0z5ienQSndGZzCfPa4=</DigestValue>
      </Reference>
      <Reference URI="/xl/worksheets/sheet50.xml?ContentType=application/vnd.openxmlformats-officedocument.spreadsheetml.worksheet+xml">
        <DigestMethod Algorithm="http://www.w3.org/2001/04/xmlenc#sha256"/>
        <DigestValue>P1bv0wgmCeDu3yVaD//SzZJBONUzcM9kRmIEHUaocrI=</DigestValue>
      </Reference>
      <Reference URI="/xl/worksheets/sheet51.xml?ContentType=application/vnd.openxmlformats-officedocument.spreadsheetml.worksheet+xml">
        <DigestMethod Algorithm="http://www.w3.org/2001/04/xmlenc#sha256"/>
        <DigestValue>+vDwOoOnNN3EPODlk9nR9OKQHfqK65WscMzJHw4v6HI=</DigestValue>
      </Reference>
      <Reference URI="/xl/worksheets/sheet52.xml?ContentType=application/vnd.openxmlformats-officedocument.spreadsheetml.worksheet+xml">
        <DigestMethod Algorithm="http://www.w3.org/2001/04/xmlenc#sha256"/>
        <DigestValue>DFoLDJI0Q2fj9IZwEpFsAXSccRIrZvYv/MxII2q1Fq4=</DigestValue>
      </Reference>
      <Reference URI="/xl/worksheets/sheet53.xml?ContentType=application/vnd.openxmlformats-officedocument.spreadsheetml.worksheet+xml">
        <DigestMethod Algorithm="http://www.w3.org/2001/04/xmlenc#sha256"/>
        <DigestValue>1Gba483K5+XfAWHOPJDn2ohnScFy9ovS1Rtl9D4z1nc=</DigestValue>
      </Reference>
      <Reference URI="/xl/worksheets/sheet6.xml?ContentType=application/vnd.openxmlformats-officedocument.spreadsheetml.worksheet+xml">
        <DigestMethod Algorithm="http://www.w3.org/2001/04/xmlenc#sha256"/>
        <DigestValue>+9QoIY0joNICFZu/er9FP/9qOycrIYizm3choIZPTuU=</DigestValue>
      </Reference>
      <Reference URI="/xl/worksheets/sheet7.xml?ContentType=application/vnd.openxmlformats-officedocument.spreadsheetml.worksheet+xml">
        <DigestMethod Algorithm="http://www.w3.org/2001/04/xmlenc#sha256"/>
        <DigestValue>iaTx51IEu13GxEmNW445jkZFTPoKH42nRPPR6e10Z9s=</DigestValue>
      </Reference>
      <Reference URI="/xl/worksheets/sheet8.xml?ContentType=application/vnd.openxmlformats-officedocument.spreadsheetml.worksheet+xml">
        <DigestMethod Algorithm="http://www.w3.org/2001/04/xmlenc#sha256"/>
        <DigestValue>sbc8Q4DG6jaJSxFekIEkjEu9eGiMyAw63EUpksiA/TY=</DigestValue>
      </Reference>
      <Reference URI="/xl/worksheets/sheet9.xml?ContentType=application/vnd.openxmlformats-officedocument.spreadsheetml.worksheet+xml">
        <DigestMethod Algorithm="http://www.w3.org/2001/04/xmlenc#sha256"/>
        <DigestValue>75DIuSFujM7bt/ADFKRwtPYxY+uKSEVAkDvkQN4t2Ec=</DigestValue>
      </Reference>
    </Manifest>
    <SignatureProperties>
      <SignatureProperty Id="idSignatureTime" Target="#idPackageSignature">
        <mdssi:SignatureTime xmlns:mdssi="http://schemas.openxmlformats.org/package/2006/digital-signature">
          <mdssi:Format>YYYY-MM-DDThh:mm:ssTZD</mdssi:Format>
          <mdssi:Value>2025-10-31T09:15:29Z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Tamas Hak-Kovacs </SignatureText>
          <SignatureImage/>
          <SignatureComments/>
          <WindowsVersion>10.0</WindowsVersion>
          <OfficeVersion>16.0.19029/27</OfficeVersion>
          <ApplicationVersion>16.0.19029</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2025-10-31T09:15:29Z</xd:SigningTime>
          <xd:SigningCertificate>
            <xd:Cert>
              <xd:CertDigest>
                <DigestMethod Algorithm="http://www.w3.org/2001/04/xmlenc#sha256"/>
                <DigestValue>JFkRLhl/HLni3D+oBqsK2UA7lRjd37n9VIDX+nKWEk8=</DigestValue>
              </xd:CertDigest>
              <xd:IssuerSerial>
                <X509IssuerName>CN=DSK Bank Internal CA 3, O=DSK Bank PLC, C=BG</X509IssuerName>
                <X509SerialNumber>802827224523629124389022800741732195525274355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oTCCBYmgAwIBAgITagAAAALC5KvitC53mAAAAAAAAjANBgkqhkiG9w0BAQsFADBCMQswCQYDVQQGEwJCRzEVMBMGA1UEChMMRFNLIEJhbmsgUExDMRwwGgYDVQQDExNEU0sgQmFuayBSb290IENBIDAzMB4XDTIzMDMyMzEzMDkyN1oXDTI3MDMyMzEzMTkyN1owRTELMAkGA1UEBhMCQkcxFTATBgNVBAoTDERTSyBCYW5rIFBMQzEfMB0GA1UEAxMWRFNLIEJhbmsgSW50ZXJuYWwgQ0EgMzCCAiIwDQYJKoZIhvcNAQEBBQADggIPADCCAgoCggIBALlBv0QoWRlN7NiteME7cJg1AZZb8jhRfeefMKAiB4VSRUBuXcAWd+oLHSWSfa10CbdHuFa4QGSZ3eyD3E4qsLs6EFZNEscFMak5qLmqk0VVBOnAoZ84q8U8ioJyzp/1mQ/crRm+UH0k8Dy99kQ/LpjeTFjUb2jz7ZYHOT4IOp0AO/ANjnFDuvmZ70mRTNGIM6x4LUHjI1ZFsTtdTk1xn+m3ahJ92qrZ6TKL44g0k2ExFOjCP9170yzc1quP4vLtAUFuVHjwtt1Bdh3kRDGjYKmdzECO0ssdDShR4XLPHaw5CW7m1paEkPtaaH/NtpKJKPykg96Dl0ZJ6c6djPVt3/Qhj80PBcRHKuMy5cK8CS9a6rh775S4mf+jA7akQr/WgZNL6u74GD+6ce8T7Z0n+sP244+CHvzCG8rej1n1eqwsTkBS7ZyLjD3UTwAc2Ybf8ohNaxBVJ+ujLlFHDLI0wk37ZPAeJDfODMp5kHIEn2qqORq0o7zS59QVr83m8iv95aGaKFo2yLhoLKkBDBzqWYy+t9k9ZdV7Z6vagsy8gCAKEIrnEGk3JimUvGX8NjTgItdxe+OC5SnO1WyWXXonsKCZKQ0TfdjCT2p1A7mQFdmhZVsoML/0YyAJXtYAeBTh0l7jMw8Is4EJUwISPHixy1O7ymfV4ZYsQY4T95p5Lh+JAgMBAAGjggKLMIIChzAQBgkrBgEEAYI3FQEEAwIBADAdBgNVHQ4EFgQUirWt3k+6G15EJG4hA2rnGniizgk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CC8bt18vDWWM/H7yAiQMRd0KCpPoPyA4UbgjrUudiuIdvcqoqUx09ciy5g0BE2NCKg0CEf95q4Hm2sIYf+mEsd70BRaWeybbWKvX3AisqO9Sw2bhkWSHdzpILWrrWnpM5hUcWF+Gs6sYrCKk923paVJTWew/i8/YXNGrlgMXILBKPw9b+tvwfdaCG+5vOcZmfW1D37Z2p8wknaMf/yXt98OPlgRHOiPSdnJvIiHrlEpU5YWlr9xv5F+HMwOecQund8vi6N3+5ul1xhXOdkozwsaps5ylqhj4Rh6Zs4lCD7sKHhXn9DPHdukAiXe0cBZKOXZQacnjPOqNxsEZ9NTbQWTpB32ZTNpydX+Sb5hbxlllirZGjUrsMUdfFA7xUeNKFg8dA4Uho+sBRoVV8OPRe7tWSnihX75MGfjEpM9MZ42WygAxAXUsoysU9f7l2AXV8D64r9TYXLouh2pkGJdGlIm2xQREidB14t5PNAO3BXvp+AAEsfNZ5eZKAwF0gKyaBhO6HrfBa9zq2p6mLlDvkyAYACoabcHRUynnZD8XSy1Sh+2827MZxz8b7hIF/mETjV074du2mAN7dyv9fxMQkDOV0R1Cc0oWPKJ9M3sfcwFFhtQ1hYDft41BGvoWZ+e2NQkAgpGYDpWdBBld6kfY0JK4cS7ppITp08WhTPA/MLo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D8BAACfAAAAAAAAAAAAAAAnHQAAlg4AACBFTUYAAAEA1BsAAKo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AJC6QauqukHvAAAABQAAAAoAAABMAAAAAAAAAAAAAAAAAAAA//////////9gAAAAMQAwAC8AMwAxAC8AMgAwADIANQAHAAAABwAAAAUAAAAHAAAABwAAAAUAAAAHAAAABwAAAAcAAAAHAAAASwAAAEAAAAAwAAAABQAAACAAAAABAAAAAQAAABAAAAAAAAAAAAAAAEABAACgAAAAAAAAAAAAAABAAQAAo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AJC6Qauqu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ZAAAAVgAAADAAAAA7AAAAq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aAAAAVwAAACUAAAAMAAAABAAAAFQAAAC0AAAAMQAAADsAAADYAAAAVgAAAAEAAAAAkLpBq6q6QTEAAAA7AAAAEQAAAEwAAAAAAAAAAAAAAAAAAAD//////////3AAAABUAGEAbQBhAHMAIABIAGEAawAtAEsAbwB2AGEAYwBzACAAAAAKAAAACgAAABEAAAAKAAAACAAAAAUAAAAOAAAACgAAAAoAAAAIAAAADAAAAAwAAAAKAAAACgAAAAkAAAAI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6AAAAcQAAAAEAAAAAkLpBq6q6QQ8AAABhAAAADwAAAEwAAAAAAAAAAAAAAAAAAAD//////////2wAAAAiBDAEPAQwBEgEIAAlBDAEOgQtABoEPgQyBDAERwQAAAcAAAAHAAAACQAAAAcAAAALAAAABAAAAAgAAAAHAAAABgAAAAUAAAAIAAAACAAAAAcAAAAHAAAAB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PQAAAAPAAAAdgAAAM4AAACGAAAAAQAAAACQukGrqrpBDwAAAHYAAAAcAAAATAAAAAAAAAAAAAAAAAAAAP//////////hAAAABMEOwQwBDIENQQ9BCAAGAQ3BD8ESgQ7BD0EOARCBDUEOwQ1BD0EIAAUBDgEQAQ1BDoEQgQ+BEAEBgAAAAcAAAAHAAAABwAAAAcAAAAHAAAABAAAAAoAAAAGAAAABwAAAAgAAAAHAAAABwAAAAcAAAAFAAAABwAAAAcAAAAHAAAABwAAAAQAAAAJAAAABwAAAAgAAAAHAAAABgAAAAUAAAAIAAAACAAAAEsAAABAAAAAMAAAAAUAAAAgAAAAAQAAAAEAAAAQAAAAAAAAAAAAAABAAQAAoAAAAAAAAAAAAAAAQAEAAKAAAAAlAAAADAAAAAIAAAAnAAAAGAAAAAUAAAAAAAAA////AAAAAAAlAAAADAAAAAUAAABMAAAAZAAAAA4AAACLAAAAvgAAAJsAAAAOAAAAiwAAALEAAAARAAAAIQDwAAAAAAAAAAAAAACAPwAAAAAAAAAAAACAPwAAAAAAAAAAAAAAAAAAAAAAAAAAAAAAAAAAAAAAAAAAJQAAAAwAAAAAAACAKAAAAAwAAAAFAAAAJQAAAAwAAAABAAAAGAAAAAwAAAAAAAAAEgAAAAwAAAABAAAAFgAAAAwAAAAAAAAAVAAAAPAAAAAPAAAAiwAAAL0AAACbAAAAAQAAAACQukGrqrpBDwAAAIsAAAAbAAAATAAAAAQAAAAOAAAAiwAAAL8AAACcAAAAhAAAAFMAaQBnAG4AZQBkACAAYgB5ADoAIABUAGEAbQBhAHMAIABIAGEAawAtAEsAbwB2AGEAYwBzAAAABwAAAAMAAAAIAAAABwAAAAcAAAAIAAAABAAAAAgAAAAGAAAAAwAAAAQAAAAHAAAABwAAAAsAAAAHAAAABgAAAAQAAAAJAAAABwAAAAYAAAAFAAAACAAAAAgAAAAGAAAABwAAAAYAAAAGAAAAFgAAAAwAAAAAAAAAJQAAAAwAAAACAAAADgAAABQAAAAAAAAAEAAAABQAAAA=</Object>
  <Object Id="idInvalidSigLnImg">AQAAAGwAAAAAAAAAAAAAAD8BAACfAAAAAAAAAAAAAAAnHQAAlg4AACBFTUYAAAEATCEAALE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kAAAABUAAAAwAAAABQAAAGE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kQAAABYAAAAlAAAADAAAAAEAAABUAAAAtAAAADEAAAAFAAAAjwAAABUAAAABAAAAAJC6QauqukExAAAABQAAABEAAABMAAAAAAAAAAAAAAAAAAAA//////////9wAAAASQBuAHYAYQBsAGkAZAAgAHMAaQBnAG4AYQB0AHUAcgBlAAAAAwAAAAcAAAAGAAAABwAAAAMAAAADAAAACAAAAAQAAAAGAAAAAwAAAAgAAAAHAAAABwAAAAQAAAAHAAAABQAAAAcAAABLAAAAQAAAADAAAAAFAAAAIAAAAAEAAAABAAAAEAAAAAAAAAAAAAAAQAEAAKAAAAAAAAAAAAAAAEABAACg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AAkLpBq6q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kAAABWAAAAMAAAADsAAAC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oAAABXAAAAJQAAAAwAAAAEAAAAVAAAALQAAAAxAAAAOwAAANgAAABWAAAAAQAAAACQukGrqrpBMQAAADsAAAARAAAATAAAAAAAAAAAAAAAAAAAAP//////////cAAAAFQAYQBtAGEAcwAgAEgAYQBrAC0ASwBvAHYAYQBjAHMAIAAAAAoAAAAKAAAAEQAAAAoAAAAIAAAABQAAAA4AAAAKAAAACgAAAAgAAAAMAAAADAAAAAoAAAAKAAAACQAAAAg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HoAAABxAAAAAQAAAACQukGrqrpBDwAAAGEAAAAPAAAATAAAAAAAAAAAAAAAAAAAAP//////////bAAAACIEMAQ8BDAESAQgACUEMAQ6BC0AGgQ+BDIEMARHBAAABwAAAAcAAAAJAAAABwAAAAsAAAAEAAAACAAAAAcAAAAGAAAABQAAAAgAAAAIAAAABw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9AAAAA8AAAB2AAAAzgAAAIYAAAABAAAAAJC6QauqukEPAAAAdgAAABwAAABMAAAAAAAAAAAAAAAAAAAA//////////+EAAAAEwQ7BDAEMgQ1BD0EIAAYBDcEPwRKBDsEPQQ4BEIENQQ7BDUEPQQgABQEOARABDUEOgRCBD4EQAQGAAAABwAAAAcAAAAHAAAABwAAAAcAAAAEAAAACgAAAAYAAAAHAAAACAAAAAcAAAAHAAAABwAAAAUAAAAHAAAABwAAAAcAAAAHAAAABAAAAAkAAAAHAAAACAAAAAcAAAAGAAAABQAAAAgAAAAIAAAASwAAAEAAAAAwAAAABQAAACAAAAABAAAAAQAAABAAAAAAAAAAAAAAAEABAACgAAAAAAAAAAAAAABAAQAAoAAAACUAAAAMAAAAAgAAACcAAAAYAAAABQAAAAAAAAD///8AAAAAACUAAAAMAAAABQAAAEwAAABkAAAADgAAAIsAAAC+AAAAmwAAAA4AAACLAAAAsQAAABEAAAAhAPAAAAAAAAAAAAAAAIA/AAAAAAAAAAAAAIA/AAAAAAAAAAAAAAAAAAAAAAAAAAAAAAAAAAAAAAAAAAAlAAAADAAAAAAAAIAoAAAADAAAAAUAAAAlAAAADAAAAAEAAAAYAAAADAAAAAAAAAASAAAADAAAAAEAAAAWAAAADAAAAAAAAABUAAAA8AAAAA8AAACLAAAAvQAAAJsAAAABAAAAAJC6QauqukEPAAAAiwAAABsAAABMAAAABAAAAA4AAACLAAAAvwAAAJwAAACEAAAAUwBpAGcAbgBlAGQAIABiAHkAOgAgAFQAYQBtAGEAcwAgAEgAYQBrAC0ASwBvAHYAYQBjAHMAAAAHAAAAAwAAAAgAAAAHAAAABwAAAAgAAAAEAAAACAAAAAYAAAADAAAABAAAAAcAAAAHAAAACwAAAAcAAAAGAAAABAAAAAkAAAAHAAAABgAAAAUAAAAIAAAACAAAAAYAAAAHAAAABg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INDEX</vt:lpstr>
      <vt:lpstr>EU LI3</vt:lpstr>
      <vt:lpstr>Capital</vt:lpstr>
      <vt:lpstr>EU CCA</vt:lpstr>
      <vt:lpstr>EU CC1</vt:lpstr>
      <vt:lpstr>EU CC2</vt:lpstr>
      <vt:lpstr>IFRS9</vt:lpstr>
      <vt:lpstr>EU KM1</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AE1</vt:lpstr>
      <vt:lpstr>EU AE2</vt:lpstr>
      <vt:lpstr>EU AE3</vt:lpstr>
      <vt:lpstr>EU REM1</vt:lpstr>
      <vt:lpstr>EU REM2</vt:lpstr>
      <vt:lpstr>EU REM3</vt:lpstr>
      <vt:lpstr>EU REM4</vt:lpstr>
      <vt:lpstr>EU REM5</vt:lpstr>
      <vt:lpstr>list of sheets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2023-06-26T11:10:39Z</cp:lastPrinted>
  <dcterms:created xsi:type="dcterms:W3CDTF">2017-12-22T13:27:41Z</dcterms:created>
  <dcterms:modified xsi:type="dcterms:W3CDTF">2025-10-28T09:21:24Z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