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rvhobefps01\CORP\DSK Folder\FINREP\OPOVESTIAVANE\OCTOBER REVISION\"/>
    </mc:Choice>
  </mc:AlternateContent>
  <xr:revisionPtr revIDLastSave="0" documentId="13_ncr:201_{9BF40FCA-D366-49E4-90FB-6B75C985AFFD}" xr6:coauthVersionLast="47" xr6:coauthVersionMax="47" xr10:uidLastSave="{00000000-0000-0000-0000-000000000000}"/>
  <bookViews>
    <workbookView xWindow="14520" yWindow="345" windowWidth="13620" windowHeight="14685" tabRatio="745" firstSheet="3" activeTab="7" xr2:uid="{F412B9DA-0893-4DB4-AC9D-877E90CDB1B9}"/>
  </bookViews>
  <sheets>
    <sheet name="INDEX" sheetId="2" r:id="rId1"/>
    <sheet name="EU LI3" sheetId="3" r:id="rId2"/>
    <sheet name="Capital" sheetId="4" r:id="rId3"/>
    <sheet name="EU CCA" sheetId="5" r:id="rId4"/>
    <sheet name="EU CC1" sheetId="6" r:id="rId5"/>
    <sheet name="EU CC2" sheetId="7" r:id="rId6"/>
    <sheet name="IFRS9" sheetId="8" r:id="rId7"/>
    <sheet name="EU KM1" sheetId="9" r:id="rId8"/>
    <sheet name="EU LI1" sheetId="10" r:id="rId9"/>
    <sheet name="EU LI2" sheetId="11" r:id="rId10"/>
    <sheet name="EU OV1" sheetId="12" r:id="rId11"/>
    <sheet name="EU CCR1" sheetId="13" r:id="rId12"/>
    <sheet name="EU CCR8" sheetId="14" r:id="rId13"/>
    <sheet name="EU CR4" sheetId="15" r:id="rId14"/>
    <sheet name="EU CR3" sheetId="16" r:id="rId15"/>
    <sheet name="EU MR1" sheetId="17" r:id="rId16"/>
    <sheet name="FX risk" sheetId="18" r:id="rId17"/>
    <sheet name="EU OR1" sheetId="19" r:id="rId18"/>
    <sheet name="EU CR1" sheetId="20" r:id="rId19"/>
    <sheet name="EU CR1-A" sheetId="21" r:id="rId20"/>
    <sheet name="EU CQ1" sheetId="22" r:id="rId21"/>
    <sheet name="EU CQ2" sheetId="23" r:id="rId22"/>
    <sheet name="EU CQ3" sheetId="24" r:id="rId23"/>
    <sheet name="EU CQ4" sheetId="25" r:id="rId24"/>
    <sheet name="EU CQ5" sheetId="26" r:id="rId25"/>
    <sheet name="EU CQ6" sheetId="27" r:id="rId26"/>
    <sheet name="EU CQ7" sheetId="28" r:id="rId27"/>
    <sheet name="EU CQ8" sheetId="29" r:id="rId28"/>
    <sheet name="EU CR2" sheetId="30" r:id="rId29"/>
    <sheet name="EU CR2-A" sheetId="31" r:id="rId30"/>
    <sheet name="EU CR5" sheetId="32" r:id="rId31"/>
    <sheet name="EU CCR3" sheetId="33" r:id="rId32"/>
    <sheet name="EU CCR5-A" sheetId="34" r:id="rId33"/>
    <sheet name="EU CCR5" sheetId="35" r:id="rId34"/>
    <sheet name="EU CCR6" sheetId="36" r:id="rId35"/>
    <sheet name="EU IRRBB1" sheetId="39" r:id="rId36"/>
    <sheet name="EU LR1-LRSum" sheetId="40" r:id="rId37"/>
    <sheet name="EU LR2-LRCom" sheetId="41" r:id="rId38"/>
    <sheet name="EU LR3-LRSpl" sheetId="42" r:id="rId39"/>
    <sheet name="EU CCyB2" sheetId="43" r:id="rId40"/>
    <sheet name="EU CCyB1" sheetId="44" r:id="rId41"/>
    <sheet name="ICAAP Capital structure - NP" sheetId="45" r:id="rId42"/>
    <sheet name="ICAAP Capital structure - EP" sheetId="46" r:id="rId43"/>
    <sheet name="ICAAP Capital adequacy param" sheetId="47" r:id="rId44"/>
    <sheet name="EU AE1" sheetId="52" r:id="rId45"/>
    <sheet name="EU AE2" sheetId="53" r:id="rId46"/>
    <sheet name="EU AE3" sheetId="54" r:id="rId47"/>
    <sheet name="EU REM1" sheetId="55" r:id="rId48"/>
    <sheet name="EU REM2" sheetId="56" r:id="rId49"/>
    <sheet name="EU REM3" sheetId="57" r:id="rId50"/>
    <sheet name="EU REM4" sheetId="58" r:id="rId51"/>
    <sheet name="EU REM5" sheetId="59" r:id="rId52"/>
    <sheet name="list of sheets 2023" sheetId="62" state="hidden" r:id="rId53"/>
  </sheets>
  <definedNames>
    <definedName name="_xlnm._FilterDatabase" localSheetId="23" hidden="1">'EU CQ4'!#REF!</definedName>
    <definedName name="_xlnm._FilterDatabase" localSheetId="16" hidden="1">'FX risk'!#REF!</definedName>
    <definedName name="_xlnm._FilterDatabase" localSheetId="0" hidden="1">INDEX!$A$5:$I$60</definedName>
    <definedName name="_xlnm._FilterDatabase" localSheetId="52" hidden="1">'list of sheets 2023'!$A$2:$I$102</definedName>
    <definedName name="_Toc78894864" localSheetId="5">'EU CC2'!#REF!</definedName>
    <definedName name="Z_08462586_B7E0_434D_B6F4_B2B21EAA5D46_.wvu.FilterData" localSheetId="0" hidden="1">INDEX!$A$5:$I$60</definedName>
    <definedName name="Z_08462586_B7E0_434D_B6F4_B2B21EAA5D46_.wvu.FilterData" localSheetId="52" hidden="1">'list of sheets 2023'!$A$2:$I$102</definedName>
    <definedName name="Z_08462586_B7E0_434D_B6F4_B2B21EAA5D46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13074CD3_4D00_430F_A74B_32A3EF50A5B1_.wvu.FilterData" localSheetId="52" hidden="1">'list of sheets 2023'!$A$2:$I$102</definedName>
    <definedName name="Z_21329C76_F86B_400D_B8F5_F75B383E5B14_.wvu.FilterData" localSheetId="23" hidden="1">'EU CQ4'!#REF!</definedName>
    <definedName name="Z_21329C76_F86B_400D_B8F5_F75B383E5B14_.wvu.FilterData" localSheetId="0" hidden="1">INDEX!$A$5:$I$60</definedName>
    <definedName name="Z_21329C76_F86B_400D_B8F5_F75B383E5B14_.wvu.FilterData" localSheetId="52" hidden="1">'list of sheets 2023'!$A$2:$I$102</definedName>
    <definedName name="Z_3AD1D9CC_D162_4119_AFCC_0AF9105FB248_.wvu.FilterData" localSheetId="0" hidden="1">INDEX!$A$5:$I$60</definedName>
    <definedName name="Z_3AD1D9CC_D162_4119_AFCC_0AF9105FB248_.wvu.FilterData" localSheetId="52" hidden="1">'list of sheets 2023'!$A$2:$I$102</definedName>
    <definedName name="Z_3FCB7B24_049F_4685_83CB_5231093E0117_.wvu.FilterData" localSheetId="0" hidden="1">INDEX!$A$5:$I$60</definedName>
    <definedName name="Z_3FCB7B24_049F_4685_83CB_5231093E0117_.wvu.FilterData" localSheetId="52" hidden="1">'list of sheets 2023'!$A$2:$I$102</definedName>
    <definedName name="Z_51337751_BEAF_43F3_8CC9_400B99E751E8_.wvu.FilterData" localSheetId="23" hidden="1">'EU CQ4'!#REF!</definedName>
    <definedName name="Z_51337751_BEAF_43F3_8CC9_400B99E751E8_.wvu.FilterData" localSheetId="0" hidden="1">INDEX!$A$5:$I$60</definedName>
    <definedName name="Z_51337751_BEAF_43F3_8CC9_400B99E751E8_.wvu.FilterData" localSheetId="52" hidden="1">'list of sheets 2023'!$A$2:$I$102</definedName>
    <definedName name="Z_59094C18_3CB5_482F_AA6A_9C313A318EBB_.wvu.FilterData" localSheetId="0" hidden="1">INDEX!$A$5:$I$60</definedName>
    <definedName name="Z_59094C18_3CB5_482F_AA6A_9C313A318EBB_.wvu.FilterData" localSheetId="52" hidden="1">'list of sheets 2023'!$A$2:$I$102</definedName>
    <definedName name="Z_59094C18_3CB5_482F_AA6A_9C313A318EBB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5AF40965_2356_4A48_B6FA_CB814CA4D7B2_.wvu.FilterData" localSheetId="23" hidden="1">'EU CQ4'!#REF!</definedName>
    <definedName name="Z_5AF40965_2356_4A48_B6FA_CB814CA4D7B2_.wvu.FilterData" localSheetId="0" hidden="1">INDEX!$A$5:$I$60</definedName>
    <definedName name="Z_5AF40965_2356_4A48_B6FA_CB814CA4D7B2_.wvu.FilterData" localSheetId="52" hidden="1">'list of sheets 2023'!$A$2:$I$102</definedName>
    <definedName name="Z_5DDDA852_2807_4645_BC75_EBD4EF3323A7_.wvu.FilterData" localSheetId="23" hidden="1">'EU CQ4'!#REF!</definedName>
    <definedName name="Z_5DDDA852_2807_4645_BC75_EBD4EF3323A7_.wvu.FilterData" localSheetId="0" hidden="1">INDEX!$A$5:$I$60</definedName>
    <definedName name="Z_5DDDA852_2807_4645_BC75_EBD4EF3323A7_.wvu.FilterData" localSheetId="52" hidden="1">'list of sheets 2023'!$A$2:$I$102</definedName>
    <definedName name="Z_697182B0_1BEF_4A85_93A0_596802852AF2_.wvu.FilterData" localSheetId="23" hidden="1">'EU CQ4'!#REF!</definedName>
    <definedName name="Z_697182B0_1BEF_4A85_93A0_596802852AF2_.wvu.FilterData" localSheetId="0" hidden="1">INDEX!$A$5:$I$60</definedName>
    <definedName name="Z_697182B0_1BEF_4A85_93A0_596802852AF2_.wvu.FilterData" localSheetId="52" hidden="1">'list of sheets 2023'!$A$2:$I$102</definedName>
    <definedName name="Z_931AA63B_6827_4BF4_8E25_ED232A88A09C_.wvu.FilterData" localSheetId="0" hidden="1">INDEX!$A$5:$I$60</definedName>
    <definedName name="Z_931AA63B_6827_4BF4_8E25_ED232A88A09C_.wvu.FilterData" localSheetId="52" hidden="1">'list of sheets 2023'!$A$2:$I$102</definedName>
    <definedName name="Z_BE68C6EB_1B64_4B3E_8DDC_CA26F318E610_.wvu.FilterData" localSheetId="23" hidden="1">'EU CQ4'!#REF!</definedName>
    <definedName name="Z_BE68C6EB_1B64_4B3E_8DDC_CA26F318E610_.wvu.FilterData" localSheetId="0" hidden="1">INDEX!$A$5:$I$60</definedName>
    <definedName name="Z_BE68C6EB_1B64_4B3E_8DDC_CA26F318E610_.wvu.FilterData" localSheetId="52" hidden="1">'list of sheets 2023'!$A$2:$I$102</definedName>
    <definedName name="Z_C83D4249_7B44_432A_B7FB_A6ACA6880240_.wvu.FilterData" localSheetId="23" hidden="1">'EU CQ4'!#REF!</definedName>
    <definedName name="Z_C83D4249_7B44_432A_B7FB_A6ACA6880240_.wvu.FilterData" localSheetId="0" hidden="1">INDEX!$A$5:$I$60</definedName>
    <definedName name="Z_C83D4249_7B44_432A_B7FB_A6ACA6880240_.wvu.FilterData" localSheetId="52" hidden="1">'list of sheets 2023'!$A$2:$I$102</definedName>
    <definedName name="Z_CA1DE4BE_C006_4405_B064_304EE6CCACF1_.wvu.FilterData" localSheetId="0" hidden="1">INDEX!$A$5:$I$60</definedName>
    <definedName name="Z_CA1DE4BE_C006_4405_B064_304EE6CCACF1_.wvu.FilterData" localSheetId="52" hidden="1">'list of sheets 2023'!$A$2:$I$102</definedName>
    <definedName name="Z_CA1DE4BE_C006_4405_B064_304EE6CCACF1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CFC92B1C_D4F2_414F_8F12_92F529035B08_.wvu.FilterData" localSheetId="23" hidden="1">'EU CQ4'!#REF!</definedName>
    <definedName name="Z_CFC92B1C_D4F2_414F_8F12_92F529035B08_.wvu.FilterData" localSheetId="0" hidden="1">INDEX!$A$5:$I$60</definedName>
    <definedName name="Z_CFC92B1C_D4F2_414F_8F12_92F529035B08_.wvu.FilterData" localSheetId="52" hidden="1">'list of sheets 2023'!$A$2:$I$102</definedName>
    <definedName name="Z_D2C72E70_F766_4D56_9E10_3C91A63BB7F3_.wvu.Rows" localSheetId="43" hidden="1">'ICAAP Capital adequacy param'!#REF!,'ICAAP Capital adequacy param'!#REF!,'ICAAP Capital adequacy param'!#REF!,'ICAAP Capital adequacy param'!#REF!,'ICAAP Capital adequacy param'!#REF!,'ICAAP Capital adequacy param'!#REF!,'ICAAP Capital adequacy param'!$16:$16,'ICAAP Capital adequacy param'!$17:$18,'ICAAP Capital adequacy param'!$20:$21</definedName>
    <definedName name="Z_D3393B8E_C3CB_4E3A_976E_E4CD065299F0_.wvu.FilterData" localSheetId="0" hidden="1">INDEX!$A$5:$I$60</definedName>
    <definedName name="Z_D3393B8E_C3CB_4E3A_976E_E4CD065299F0_.wvu.FilterData" localSheetId="52" hidden="1">'list of sheets 2023'!$A$2:$I$102</definedName>
    <definedName name="Z_D37F8A47_E42F_4741_BE8D_5D961F7BB394_.wvu.FilterData" localSheetId="23" hidden="1">'EU CQ4'!#REF!</definedName>
    <definedName name="Z_D37F8A47_E42F_4741_BE8D_5D961F7BB394_.wvu.FilterData" localSheetId="0" hidden="1">INDEX!$A$5:$I$60</definedName>
    <definedName name="Z_D37F8A47_E42F_4741_BE8D_5D961F7BB394_.wvu.FilterData" localSheetId="52" hidden="1">'list of sheets 2023'!$A$2:$I$102</definedName>
    <definedName name="Z_DB462ED3_28DC_47D7_98F7_CED01F66E2C7_.wvu.FilterData" localSheetId="23" hidden="1">'EU CQ4'!#REF!</definedName>
    <definedName name="Z_DB462ED3_28DC_47D7_98F7_CED01F66E2C7_.wvu.FilterData" localSheetId="0" hidden="1">INDEX!$A$5:$I$60</definedName>
    <definedName name="Z_DB462ED3_28DC_47D7_98F7_CED01F66E2C7_.wvu.FilterData" localSheetId="52" hidden="1">'list of sheets 2023'!$A$2:$I$102</definedName>
    <definedName name="Z_EB80C77D_AF78_41A9_A5FE_A7459DA92422_.wvu.FilterData" localSheetId="23" hidden="1">'EU CQ4'!#REF!</definedName>
    <definedName name="Z_EB80C77D_AF78_41A9_A5FE_A7459DA92422_.wvu.FilterData" localSheetId="0" hidden="1">INDEX!$A$5:$I$60</definedName>
    <definedName name="Z_EB80C77D_AF78_41A9_A5FE_A7459DA92422_.wvu.FilterData" localSheetId="52" hidden="1">'list of sheets 2023'!$A$2:$I$102</definedName>
    <definedName name="Z_EB830155_0674_40C2_AC6C_DD28CC28941D_.wvu.FilterData" localSheetId="23" hidden="1">'EU CQ4'!#REF!</definedName>
    <definedName name="Z_F277ACEF_9FF8_431F_8537_DE60B790AA4F_.wvu.FilterData" localSheetId="0" hidden="1">INDEX!$A$5:$I$60</definedName>
    <definedName name="Z_F277ACEF_9FF8_431F_8537_DE60B790AA4F_.wvu.FilterData" localSheetId="52" hidden="1">'list of sheets 2023'!$A$2:$I$102</definedName>
    <definedName name="Z_FD092655_EBEC_4730_9895_1567D9B70D5F_.wvu.FilterData" localSheetId="0" hidden="1">INDEX!$A$5:$I$60</definedName>
    <definedName name="Z_FD092655_EBEC_4730_9895_1567D9B70D5F_.wvu.FilterData" localSheetId="52" hidden="1">'list of sheets 2023'!$A$2:$I$102</definedName>
  </definedNames>
  <calcPr calcId="191029"/>
  <customWorkbookViews>
    <customWorkbookView name="Lyudmil Soarev - Personal View" guid="{EB80C77D-AF78-41A9-A5FE-A7459DA92422}" mergeInterval="0" personalView="1" maximized="1" xWindow="-8" yWindow="-8" windowWidth="1936" windowHeight="1056" activeSheetId="2"/>
    <customWorkbookView name="Darina Bumbalova - Personal View" guid="{51337751-BEAF-43F3-8CC9-400B99E751E8}" mergeInterval="0" personalView="1" maximized="1" xWindow="-8" yWindow="-8" windowWidth="1936" windowHeight="1056" activeSheetId="49"/>
    <customWorkbookView name="Vilimira Petrova - Personal View" guid="{C83D4249-7B44-432A-B7FB-A6ACA6880240}" mergeInterval="0" personalView="1" maximized="1" xWindow="-8" yWindow="-8" windowWidth="1936" windowHeight="1056" activeSheetId="61"/>
    <customWorkbookView name="Velichka Zlatkova - Personal View" guid="{D37F8A47-E42F-4741-BE8D-5D961F7BB394}" mergeInterval="0" personalView="1" maximized="1" xWindow="-8" yWindow="-8" windowWidth="1936" windowHeight="1056" activeSheetId="61"/>
    <customWorkbookView name="Diana Pokrovnishka - Personal View" guid="{697182B0-1BEF-4A85-93A0-596802852AF2}" mergeInterval="0" personalView="1" xWindow="85" yWindow="115" windowWidth="1922" windowHeight="1100" activeSheetId="11"/>
    <customWorkbookView name="Lyubinka Kostova - Personal View" guid="{CFC92B1C-D4F2-414F-8F12-92F529035B08}" mergeInterval="0" personalView="1" maximized="1" xWindow="-11" yWindow="-11" windowWidth="1942" windowHeight="1042" tabRatio="816" activeSheetId="25"/>
    <customWorkbookView name="Zhivka RAY Nikolova - Personal View" guid="{21329C76-F86B-400D-B8F5-F75B383E5B14}" mergeInterval="0" personalView="1" maximized="1" xWindow="-8" yWindow="-8" windowWidth="1936" windowHeight="1056" tabRatio="882" activeSheetId="59"/>
    <customWorkbookView name="Ralitsa Milanova - Personal View" guid="{D3393B8E-C3CB-4E3A-976E-E4CD065299F0}" mergeInterval="0" personalView="1" maximized="1" xWindow="-8" yWindow="-8" windowWidth="1936" windowHeight="1056" tabRatio="922" activeSheetId="21"/>
    <customWorkbookView name="Nikolay Stoimenov - Personal View" guid="{CA1DE4BE-C006-4405-B064-304EE6CCACF1}" mergeInterval="0" personalView="1" xWindow="3" yWindow="1" windowWidth="1076" windowHeight="1037" tabRatio="882" activeSheetId="50"/>
    <customWorkbookView name="Nina Nacheva - Personal View" guid="{931AA63B-6827-4BF4-8E25-ED232A88A09C}" mergeInterval="0" personalView="1" maximized="1" xWindow="-8" yWindow="-8" windowWidth="1936" windowHeight="1056" tabRatio="890" activeSheetId="26"/>
    <customWorkbookView name="Eli Palakarcheva - Personal View" guid="{3AD1D9CC-D162-4119-AFCC-0AF9105FB248}" mergeInterval="0" personalView="1" xWindow="3" yWindow="240" windowWidth="1915" windowHeight="798" tabRatio="799" activeSheetId="3"/>
    <customWorkbookView name="Goritsa Bahchevanova - Personal View" guid="{7CCD1884-1631-4809-8751-AE0939C32419}" mergeInterval="0" personalView="1" maximized="1" xWindow="85" yWindow="-8" windowWidth="1843" windowHeight="1096" activeSheetId="72"/>
    <customWorkbookView name="Vasilena Vasileva - Personal View" guid="{D2C72E70-F766-4D56-9E10-3C91A63BB7F3}" mergeInterval="0" personalView="1" minimized="1" windowWidth="0" windowHeight="0" tabRatio="741" activeSheetId="25" showComments="commIndAndComment"/>
    <customWorkbookView name="Kapka Dobrinova - Personal View" guid="{A7B3A108-9CF6-4687-9321-110D304B17B9}" mergeInterval="0" personalView="1" maximized="1" xWindow="-8" yWindow="-8" windowWidth="1936" windowHeight="1056" tabRatio="946" activeSheetId="31"/>
    <customWorkbookView name="Ellie Palakarcheva - Personal View" guid="{B3153F5C-CAD5-4C41-96F3-3BC56052414C}" mergeInterval="0" personalView="1" xWindow="941" yWindow="316" windowWidth="977" windowHeight="725" tabRatio="896" activeSheetId="76"/>
    <customWorkbookView name="Иван Иванов - Personal View" guid="{FB7DEBE1-1047-4BE4-82FD-4BCA0CA8DD58}" mergeInterval="0" personalView="1" maximized="1" xWindow="-8" yWindow="-8" windowWidth="1936" windowHeight="1056" tabRatio="896" activeSheetId="10"/>
    <customWorkbookView name="Диана П. - Personal View" guid="{8A1326BD-F0AB-414F-9F91-C2BB94CC9C17}" autoUpdate="1" mergeInterval="5" personalView="1" yWindow="4" windowWidth="1584" windowHeight="1046" tabRatio="794" activeSheetId="73"/>
    <customWorkbookView name="Kalina - Personal View" guid="{F0048D33-26BA-4893-8BCC-88CEF82FEBB6}" mergeInterval="0" personalView="1" maximized="1" xWindow="-8" yWindow="-8" windowWidth="1696" windowHeight="1036" tabRatio="946" activeSheetId="3" showComments="commIndAndComment"/>
    <customWorkbookView name="Hristo Marchovski - Personal View" guid="{0780CBEB-AF66-401E-9AFD-5F77700585BC}" mergeInterval="0" personalView="1" maximized="1" xWindow="-8" yWindow="-8" windowWidth="1936" windowHeight="1056" tabRatio="896" activeSheetId="37"/>
    <customWorkbookView name="Georgi Ganchev - Personal View" guid="{F536E858-E5B2-4B36-88FC-BE776803F921}" mergeInterval="0" personalView="1" xWindow="960" windowWidth="960" windowHeight="1040" tabRatio="946" activeSheetId="30"/>
    <customWorkbookView name="Nevena DRA Ilieva - Personal View" guid="{70E7FFDC-983F-46F7-B68F-0BE0A8C942E0}" mergeInterval="0" personalView="1" maximized="1" xWindow="-8" yWindow="-8" windowWidth="1936" windowHeight="1056" tabRatio="896" activeSheetId="16"/>
    <customWorkbookView name="Kapka Georgieva-Dobrinova - Personal View" guid="{7CA1DEE6-746E-4947-9BED-24AAED6E8B57}" mergeInterval="0" personalView="1" maximized="1" xWindow="-9" yWindow="-9" windowWidth="1938" windowHeight="1048" tabRatio="896" activeSheetId="20"/>
    <customWorkbookView name="Svilen Stoyanov - Personal View" guid="{FD092655-EBEC-4730-9895-1567D9B70D5F}" mergeInterval="0" personalView="1" maximized="1" xWindow="-8" yWindow="-8" windowWidth="1936" windowHeight="1066" tabRatio="848" activeSheetId="38"/>
    <customWorkbookView name="Magdalena Misheva - Personal View" guid="{59094C18-3CB5-482F-AA6A-9C313A318EBB}" mergeInterval="0" personalView="1" maximized="1" xWindow="-8" yWindow="-8" windowWidth="1936" windowHeight="1056" tabRatio="741" activeSheetId="52"/>
    <customWorkbookView name="Kaloyan Dimitrov - Personal View" guid="{08462586-B7E0-434D-B6F4-B2B21EAA5D46}" mergeInterval="0" personalView="1" maximized="1" xWindow="-9" yWindow="-9" windowWidth="1938" windowHeight="1048" tabRatio="882" activeSheetId="48"/>
    <customWorkbookView name="Milena Dineva - Personal View" guid="{F277ACEF-9FF8-431F-8537-DE60B790AA4F}" mergeInterval="0" personalView="1" xWindow="127" yWindow="17" windowWidth="636" windowHeight="1031" activeSheetId="10"/>
    <customWorkbookView name="Kalina Bizheva - Personal View" guid="{3FCB7B24-049F-4685-83CB-5231093E0117}" mergeInterval="0" personalView="1" xWindow="47" yWindow="40" windowWidth="1671" windowHeight="944" activeSheetId="4"/>
    <customWorkbookView name="YD - Personal View" guid="{5AF40965-2356-4A48-B6FA-CB814CA4D7B2}" mergeInterval="0" personalView="1" maximized="1" xWindow="-1928" yWindow="1" windowWidth="1936" windowHeight="1056" tabRatio="960" activeSheetId="39"/>
    <customWorkbookView name="Emiliya Musurlieva-Rangelova - Personal View" guid="{BE68C6EB-1B64-4B3E-8DDC-CA26F318E610}" mergeInterval="0" personalView="1" maximized="1" xWindow="-8" yWindow="-8" windowWidth="1936" windowHeight="1056" activeSheetId="61" showComments="commIndAndComment"/>
    <customWorkbookView name="Mariya Petrova - 0099 HO - Personal View" guid="{DB462ED3-28DC-47D7-98F7-CED01F66E2C7}" mergeInterval="0" personalView="1" maximized="1" xWindow="-9" yWindow="-9" windowWidth="1938" windowHeight="1048" activeSheetId="19"/>
    <customWorkbookView name="Zlatina Dermendzhieva - Personal View" guid="{5DDDA852-2807-4645-BC75-EBD4EF3323A7}" mergeInterval="0" personalView="1" maximized="1" xWindow="-1928" yWindow="-8" windowWidth="1936" windowHeight="1048" activeSheetId="4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A1" i="59"/>
  <c r="A1" i="58"/>
  <c r="A1" i="57"/>
  <c r="A1" i="56"/>
  <c r="A1" i="55"/>
  <c r="A1" i="54"/>
  <c r="A1" i="53"/>
  <c r="A1" i="52"/>
  <c r="A1" i="47"/>
  <c r="A1" i="46"/>
  <c r="A1" i="45"/>
  <c r="A1" i="44"/>
  <c r="A1" i="43"/>
  <c r="A1" i="42"/>
  <c r="A1" i="41"/>
  <c r="A1" i="40"/>
  <c r="A1" i="39"/>
  <c r="A1" i="36"/>
  <c r="A1" i="35"/>
  <c r="A1" i="34"/>
  <c r="A1" i="33"/>
  <c r="A1" i="32"/>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H55" i="62"/>
  <c r="H54" i="62"/>
  <c r="H53" i="62"/>
  <c r="H44" i="62"/>
  <c r="H43" i="62"/>
  <c r="H42" i="62"/>
  <c r="H41" i="62"/>
  <c r="H40" i="62"/>
  <c r="H18" i="62"/>
  <c r="H17" i="62"/>
  <c r="H16" i="62"/>
  <c r="H15" i="62"/>
  <c r="H14" i="62"/>
  <c r="H13" i="62"/>
  <c r="H12" i="62"/>
  <c r="H11" i="62"/>
  <c r="H10" i="62"/>
  <c r="AD122" i="62"/>
  <c r="AD121" i="62"/>
  <c r="AD120" i="62"/>
  <c r="AD119" i="62"/>
  <c r="AD118" i="62"/>
  <c r="AD117" i="62"/>
  <c r="AD116" i="62"/>
  <c r="AD115" i="62"/>
  <c r="AD114" i="62"/>
  <c r="AD113" i="62"/>
  <c r="AD112" i="62"/>
  <c r="AD111" i="62"/>
  <c r="AD110" i="62"/>
  <c r="AD109" i="62"/>
  <c r="AD108" i="62"/>
  <c r="AD107" i="62"/>
  <c r="AD106" i="62"/>
  <c r="AD105" i="62"/>
  <c r="AD104" i="62"/>
  <c r="AD103" i="62"/>
  <c r="AD102" i="62"/>
  <c r="AD101" i="62"/>
  <c r="AD100" i="62"/>
  <c r="AD99" i="62"/>
  <c r="AD98" i="62"/>
  <c r="AD97" i="62"/>
  <c r="AD96" i="62"/>
  <c r="AD95" i="62"/>
  <c r="AD94" i="62"/>
  <c r="AD93" i="62"/>
  <c r="AD92" i="62"/>
  <c r="AD91" i="62"/>
  <c r="AD90" i="62"/>
  <c r="AD89" i="62"/>
  <c r="AD88" i="62"/>
  <c r="AD87" i="62"/>
  <c r="AD86" i="62"/>
  <c r="G86" i="62"/>
  <c r="F86" i="62"/>
  <c r="E86" i="62"/>
  <c r="D86" i="62"/>
  <c r="C86" i="62"/>
  <c r="AD85" i="62"/>
  <c r="G85" i="62"/>
  <c r="F85" i="62"/>
  <c r="E85" i="62"/>
  <c r="D85" i="62"/>
  <c r="C85" i="62"/>
  <c r="AD84" i="62"/>
  <c r="G84" i="62"/>
  <c r="F84" i="62"/>
  <c r="E84" i="62"/>
  <c r="D84" i="62"/>
  <c r="C84" i="62"/>
  <c r="AD83" i="62"/>
  <c r="AD82" i="62"/>
  <c r="AD81" i="62"/>
  <c r="AD80" i="62"/>
  <c r="AD79" i="62"/>
  <c r="AD78" i="62"/>
  <c r="AD77" i="62"/>
  <c r="AD76" i="62"/>
  <c r="AD75" i="62"/>
  <c r="AD74" i="62"/>
  <c r="AD73" i="62"/>
  <c r="AD72" i="62"/>
  <c r="AD71" i="62"/>
  <c r="AD70" i="62"/>
  <c r="AD69" i="62"/>
  <c r="AD68" i="62"/>
  <c r="AD67" i="62"/>
  <c r="AD66" i="62"/>
  <c r="AD65" i="62"/>
  <c r="D65" i="62"/>
  <c r="AD64" i="62"/>
  <c r="D64" i="62"/>
  <c r="AD63" i="62"/>
  <c r="D63" i="62"/>
  <c r="AD62" i="62"/>
  <c r="D62" i="62"/>
  <c r="AD61" i="62"/>
  <c r="D61" i="62"/>
  <c r="AD60" i="62"/>
  <c r="I60" i="62"/>
  <c r="D60" i="62"/>
  <c r="AD59" i="62"/>
  <c r="I59" i="62"/>
  <c r="D59" i="62"/>
  <c r="AD58" i="62"/>
  <c r="I58" i="62"/>
  <c r="D58" i="62"/>
  <c r="AD57" i="62"/>
  <c r="I57" i="62"/>
  <c r="D57" i="62"/>
  <c r="AD56" i="62"/>
  <c r="I56" i="62"/>
  <c r="D56" i="62"/>
  <c r="AD55" i="62"/>
  <c r="I55" i="62"/>
  <c r="D55" i="62"/>
  <c r="AD54" i="62"/>
  <c r="I54" i="62"/>
  <c r="D54" i="62"/>
  <c r="AI53" i="62"/>
  <c r="AH53" i="62"/>
  <c r="AG53" i="62"/>
  <c r="AD53" i="62"/>
  <c r="I53" i="62"/>
  <c r="D53" i="62"/>
  <c r="AI52" i="62"/>
  <c r="AH52" i="62"/>
  <c r="AG52" i="62"/>
  <c r="AD52" i="62"/>
  <c r="F52" i="62"/>
  <c r="C52" i="62"/>
  <c r="AI51" i="62"/>
  <c r="AH51" i="62"/>
  <c r="AG51" i="62"/>
  <c r="AD51" i="62"/>
  <c r="F51" i="62"/>
  <c r="C51" i="62"/>
  <c r="AI50" i="62"/>
  <c r="AH50" i="62"/>
  <c r="AG50" i="62"/>
  <c r="AD50" i="62"/>
  <c r="D50" i="62"/>
  <c r="AI49" i="62"/>
  <c r="AH49" i="62"/>
  <c r="AG49" i="62"/>
  <c r="AD49" i="62"/>
  <c r="D49" i="62"/>
  <c r="AI48" i="62"/>
  <c r="AH48" i="62"/>
  <c r="AG48" i="62"/>
  <c r="AD48" i="62"/>
  <c r="D48" i="62"/>
  <c r="AI47" i="62"/>
  <c r="AH47" i="62"/>
  <c r="AG47" i="62"/>
  <c r="AD47" i="62"/>
  <c r="F47" i="62"/>
  <c r="C47" i="62"/>
  <c r="AI46" i="62"/>
  <c r="AH46" i="62"/>
  <c r="AG46" i="62"/>
  <c r="AD46" i="62"/>
  <c r="F46" i="62"/>
  <c r="C46" i="62"/>
  <c r="AI45" i="62"/>
  <c r="AH45" i="62"/>
  <c r="AG45" i="62"/>
  <c r="AD45" i="62"/>
  <c r="F45" i="62"/>
  <c r="C45" i="62"/>
  <c r="AI44" i="62"/>
  <c r="AH44" i="62"/>
  <c r="AG44" i="62"/>
  <c r="AD44" i="62"/>
  <c r="I44" i="62"/>
  <c r="D44" i="62"/>
  <c r="C44" i="62"/>
  <c r="AI43" i="62"/>
  <c r="AH43" i="62"/>
  <c r="AG43" i="62"/>
  <c r="AD43" i="62"/>
  <c r="I43" i="62"/>
  <c r="D43" i="62"/>
  <c r="C43" i="62"/>
  <c r="AI42" i="62"/>
  <c r="AH42" i="62"/>
  <c r="AG42" i="62"/>
  <c r="AD42" i="62"/>
  <c r="I42" i="62"/>
  <c r="D42" i="62"/>
  <c r="C42" i="62"/>
  <c r="AI41" i="62"/>
  <c r="AH41" i="62"/>
  <c r="AG41" i="62"/>
  <c r="AD41" i="62"/>
  <c r="I41" i="62"/>
  <c r="D41" i="62"/>
  <c r="C41" i="62"/>
  <c r="AI40" i="62"/>
  <c r="AH40" i="62"/>
  <c r="AG40" i="62"/>
  <c r="AD40" i="62"/>
  <c r="I40" i="62"/>
  <c r="D40" i="62"/>
  <c r="C40" i="62"/>
  <c r="AI39" i="62"/>
  <c r="AH39" i="62"/>
  <c r="AG39" i="62"/>
  <c r="AD39" i="62"/>
  <c r="I39" i="62"/>
  <c r="F39" i="62"/>
  <c r="H39" i="62" s="1"/>
  <c r="D39" i="62"/>
  <c r="C39" i="62"/>
  <c r="AI38" i="62"/>
  <c r="AH38" i="62"/>
  <c r="AG38" i="62"/>
  <c r="AD38" i="62"/>
  <c r="I38" i="62"/>
  <c r="F38" i="62"/>
  <c r="H38" i="62" s="1"/>
  <c r="D38" i="62"/>
  <c r="C38" i="62"/>
  <c r="AI37" i="62"/>
  <c r="AH37" i="62"/>
  <c r="AG37" i="62"/>
  <c r="AD37" i="62"/>
  <c r="I37" i="62"/>
  <c r="F37" i="62"/>
  <c r="H37" i="62" s="1"/>
  <c r="D37" i="62"/>
  <c r="C37" i="62"/>
  <c r="AI36" i="62"/>
  <c r="AH36" i="62"/>
  <c r="AG36" i="62"/>
  <c r="AD36" i="62"/>
  <c r="I36" i="62"/>
  <c r="F36" i="62"/>
  <c r="H36" i="62" s="1"/>
  <c r="D36" i="62"/>
  <c r="C36" i="62"/>
  <c r="AI35" i="62"/>
  <c r="AH35" i="62"/>
  <c r="AG35" i="62"/>
  <c r="AD35" i="62"/>
  <c r="I35" i="62"/>
  <c r="F35" i="62"/>
  <c r="H35" i="62" s="1"/>
  <c r="D35" i="62"/>
  <c r="C35" i="62"/>
  <c r="AI34" i="62"/>
  <c r="AH34" i="62"/>
  <c r="AG34" i="62"/>
  <c r="AD34" i="62"/>
  <c r="I34" i="62"/>
  <c r="F34" i="62"/>
  <c r="H34" i="62" s="1"/>
  <c r="C34" i="62"/>
  <c r="AI33" i="62"/>
  <c r="AH33" i="62"/>
  <c r="AG33" i="62"/>
  <c r="AD33" i="62"/>
  <c r="I33" i="62"/>
  <c r="F33" i="62"/>
  <c r="H33" i="62" s="1"/>
  <c r="D33" i="62"/>
  <c r="C33" i="62"/>
  <c r="AI32" i="62"/>
  <c r="AH32" i="62"/>
  <c r="AG32" i="62"/>
  <c r="AD32" i="62"/>
  <c r="I32" i="62"/>
  <c r="F32" i="62"/>
  <c r="H32" i="62" s="1"/>
  <c r="D32" i="62"/>
  <c r="C32" i="62"/>
  <c r="AI31" i="62"/>
  <c r="AH31" i="62"/>
  <c r="AG31" i="62"/>
  <c r="AD31" i="62"/>
  <c r="I31" i="62"/>
  <c r="F31" i="62"/>
  <c r="H31" i="62" s="1"/>
  <c r="D31" i="62"/>
  <c r="C31" i="62"/>
  <c r="AI30" i="62"/>
  <c r="AH30" i="62"/>
  <c r="AG30" i="62"/>
  <c r="AD30" i="62"/>
  <c r="I30" i="62"/>
  <c r="F30" i="62"/>
  <c r="H30" i="62" s="1"/>
  <c r="D30" i="62"/>
  <c r="C30" i="62"/>
  <c r="AI29" i="62"/>
  <c r="AH29" i="62"/>
  <c r="AG29" i="62"/>
  <c r="AD29" i="62"/>
  <c r="I29" i="62"/>
  <c r="F29" i="62"/>
  <c r="H29" i="62" s="1"/>
  <c r="D29" i="62"/>
  <c r="C29" i="62"/>
  <c r="AI28" i="62"/>
  <c r="AH28" i="62"/>
  <c r="AG28" i="62"/>
  <c r="AD28" i="62"/>
  <c r="I28" i="62"/>
  <c r="F28" i="62"/>
  <c r="H28" i="62" s="1"/>
  <c r="D28" i="62"/>
  <c r="C28" i="62"/>
  <c r="AI27" i="62"/>
  <c r="AH27" i="62"/>
  <c r="AG27" i="62"/>
  <c r="AD27" i="62"/>
  <c r="I27" i="62"/>
  <c r="F27" i="62"/>
  <c r="H27" i="62" s="1"/>
  <c r="D27" i="62"/>
  <c r="C27" i="62"/>
  <c r="AI26" i="62"/>
  <c r="AH26" i="62"/>
  <c r="AG26" i="62"/>
  <c r="AD26" i="62"/>
  <c r="I26" i="62"/>
  <c r="F26" i="62"/>
  <c r="H26" i="62" s="1"/>
  <c r="D26" i="62"/>
  <c r="C26" i="62"/>
  <c r="AI25" i="62"/>
  <c r="AH25" i="62"/>
  <c r="AG25" i="62"/>
  <c r="AD25" i="62"/>
  <c r="I25" i="62"/>
  <c r="F25" i="62"/>
  <c r="H25" i="62" s="1"/>
  <c r="D25" i="62"/>
  <c r="C25" i="62"/>
  <c r="AI24" i="62"/>
  <c r="AH24" i="62"/>
  <c r="AG24" i="62"/>
  <c r="AD24" i="62"/>
  <c r="I24" i="62"/>
  <c r="F24" i="62"/>
  <c r="H24" i="62" s="1"/>
  <c r="D24" i="62"/>
  <c r="C24" i="62"/>
  <c r="AI23" i="62"/>
  <c r="AH23" i="62"/>
  <c r="AG23" i="62"/>
  <c r="AD23" i="62"/>
  <c r="I23" i="62"/>
  <c r="F23" i="62"/>
  <c r="H23" i="62" s="1"/>
  <c r="D23" i="62"/>
  <c r="C23" i="62"/>
  <c r="AI22" i="62"/>
  <c r="AH22" i="62"/>
  <c r="AG22" i="62"/>
  <c r="AD22" i="62"/>
  <c r="I22" i="62"/>
  <c r="F22" i="62"/>
  <c r="H22" i="62" s="1"/>
  <c r="D22" i="62"/>
  <c r="C22" i="62"/>
  <c r="AI21" i="62"/>
  <c r="AH21" i="62"/>
  <c r="AG21" i="62"/>
  <c r="AD21" i="62"/>
  <c r="I21" i="62"/>
  <c r="F21" i="62"/>
  <c r="H21" i="62" s="1"/>
  <c r="D21" i="62"/>
  <c r="C21" i="62"/>
  <c r="AI20" i="62"/>
  <c r="AH20" i="62"/>
  <c r="AG20" i="62"/>
  <c r="AD20" i="62"/>
  <c r="I20" i="62"/>
  <c r="F20" i="62"/>
  <c r="H20" i="62" s="1"/>
  <c r="D20" i="62"/>
  <c r="C20" i="62"/>
  <c r="AI19" i="62"/>
  <c r="AH19" i="62"/>
  <c r="AG19" i="62"/>
  <c r="AD19" i="62"/>
  <c r="I19" i="62"/>
  <c r="F19" i="62"/>
  <c r="H19" i="62" s="1"/>
  <c r="D19" i="62"/>
  <c r="C19" i="62"/>
  <c r="AI18" i="62"/>
  <c r="AH18" i="62"/>
  <c r="AG18" i="62"/>
  <c r="AD18" i="62"/>
  <c r="I18" i="62"/>
  <c r="AI17" i="62"/>
  <c r="AH17" i="62"/>
  <c r="AG17" i="62"/>
  <c r="AD17" i="62"/>
  <c r="I17" i="62"/>
  <c r="D17" i="62"/>
  <c r="AI16" i="62"/>
  <c r="AH16" i="62"/>
  <c r="AG16" i="62"/>
  <c r="AD16" i="62"/>
  <c r="I16" i="62"/>
  <c r="D16" i="62"/>
  <c r="AI15" i="62"/>
  <c r="AH15" i="62"/>
  <c r="AG15" i="62"/>
  <c r="AD15" i="62"/>
  <c r="I15" i="62"/>
  <c r="D15" i="62"/>
  <c r="AI14" i="62"/>
  <c r="AH14" i="62"/>
  <c r="AG14" i="62"/>
  <c r="AD14" i="62"/>
  <c r="I14" i="62"/>
  <c r="D14" i="62"/>
  <c r="AI13" i="62"/>
  <c r="AH13" i="62"/>
  <c r="AG13" i="62"/>
  <c r="AD13" i="62"/>
  <c r="I13" i="62"/>
  <c r="D13" i="62"/>
  <c r="AI12" i="62"/>
  <c r="AH12" i="62"/>
  <c r="AG12" i="62"/>
  <c r="AD12" i="62"/>
  <c r="I12" i="62"/>
  <c r="D12" i="62"/>
  <c r="AI11" i="62"/>
  <c r="AH11" i="62"/>
  <c r="AG11" i="62"/>
  <c r="AD11" i="62"/>
  <c r="I11" i="62"/>
  <c r="D11" i="62"/>
  <c r="AI10" i="62"/>
  <c r="AH10" i="62"/>
  <c r="AG10" i="62"/>
  <c r="AD10" i="62"/>
  <c r="I10" i="62"/>
  <c r="D10" i="62"/>
  <c r="AI9" i="62"/>
  <c r="AH9" i="62"/>
  <c r="AG9" i="62"/>
  <c r="AD9" i="62"/>
  <c r="I9" i="62"/>
  <c r="F9" i="62"/>
  <c r="H9" i="62" s="1"/>
  <c r="C9" i="62"/>
  <c r="AI8" i="62"/>
  <c r="AH8" i="62"/>
  <c r="AG8" i="62"/>
  <c r="AD8" i="62"/>
  <c r="I8" i="62"/>
  <c r="F8" i="62"/>
  <c r="H8" i="62" s="1"/>
  <c r="D8" i="62"/>
  <c r="C8" i="62"/>
  <c r="AI7" i="62"/>
  <c r="AH7" i="62"/>
  <c r="AG7" i="62"/>
  <c r="AD7" i="62"/>
  <c r="I7" i="62"/>
  <c r="F7" i="62"/>
  <c r="H7" i="62" s="1"/>
  <c r="D7" i="62"/>
  <c r="C7" i="62"/>
  <c r="AI6" i="62"/>
  <c r="AH6" i="62"/>
  <c r="AG6" i="62"/>
  <c r="AD6" i="62"/>
  <c r="I6" i="62"/>
  <c r="F6" i="62"/>
  <c r="H6" i="62" s="1"/>
  <c r="D6" i="62"/>
  <c r="C6" i="62"/>
  <c r="AI5" i="62"/>
  <c r="AH5" i="62"/>
  <c r="AG5" i="62"/>
  <c r="AD5" i="62"/>
  <c r="I5" i="62"/>
  <c r="F5" i="62"/>
  <c r="H5" i="62" s="1"/>
  <c r="D5" i="62"/>
  <c r="C5" i="62"/>
  <c r="AI4" i="62"/>
  <c r="AH4" i="62"/>
  <c r="AG4" i="62"/>
  <c r="AD4" i="62"/>
  <c r="I4" i="62"/>
  <c r="F4" i="62"/>
  <c r="H4" i="62" s="1"/>
  <c r="C4" i="62"/>
  <c r="AI3" i="62"/>
  <c r="AH3" i="62"/>
  <c r="AG3" i="62"/>
  <c r="AD3" i="62"/>
  <c r="I3" i="62"/>
  <c r="F3" i="62"/>
  <c r="H3" i="62" s="1"/>
  <c r="D3" i="62"/>
  <c r="C3" i="62"/>
</calcChain>
</file>

<file path=xl/sharedStrings.xml><?xml version="1.0" encoding="utf-8"?>
<sst xmlns="http://schemas.openxmlformats.org/spreadsheetml/2006/main" count="3845" uniqueCount="1933">
  <si>
    <t>б</t>
  </si>
  <si>
    <t>X</t>
  </si>
  <si>
    <t>1</t>
  </si>
  <si>
    <t>2</t>
  </si>
  <si>
    <t>3</t>
  </si>
  <si>
    <t>4</t>
  </si>
  <si>
    <t>5</t>
  </si>
  <si>
    <t>6</t>
  </si>
  <si>
    <t>7</t>
  </si>
  <si>
    <t>8</t>
  </si>
  <si>
    <t>9</t>
  </si>
  <si>
    <t>10</t>
  </si>
  <si>
    <t>11</t>
  </si>
  <si>
    <t>12</t>
  </si>
  <si>
    <t>13</t>
  </si>
  <si>
    <t>14</t>
  </si>
  <si>
    <t>15</t>
  </si>
  <si>
    <t>16</t>
  </si>
  <si>
    <t>17</t>
  </si>
  <si>
    <t>18</t>
  </si>
  <si>
    <t>19</t>
  </si>
  <si>
    <t>Пазарен риск</t>
  </si>
  <si>
    <t>20</t>
  </si>
  <si>
    <t>21</t>
  </si>
  <si>
    <t>22</t>
  </si>
  <si>
    <t>23</t>
  </si>
  <si>
    <t>24</t>
  </si>
  <si>
    <t>25</t>
  </si>
  <si>
    <t>27</t>
  </si>
  <si>
    <t>28</t>
  </si>
  <si>
    <t>29</t>
  </si>
  <si>
    <t>Операционен риск</t>
  </si>
  <si>
    <t>50%</t>
  </si>
  <si>
    <t>a</t>
  </si>
  <si>
    <t>20%</t>
  </si>
  <si>
    <t>75%</t>
  </si>
  <si>
    <t>100%</t>
  </si>
  <si>
    <t>Financial assets held for trading</t>
  </si>
  <si>
    <t>Net receivables from finance lease</t>
  </si>
  <si>
    <t>Current tax assets</t>
  </si>
  <si>
    <t>Property, plant and equipment and investment property</t>
  </si>
  <si>
    <t>Intangible assets</t>
  </si>
  <si>
    <t>Other assets</t>
  </si>
  <si>
    <t>Assets</t>
  </si>
  <si>
    <t>Liabilities</t>
  </si>
  <si>
    <t>Cash and current accounts with the Central Bank and other banks</t>
  </si>
  <si>
    <t>Loans and advances to banks</t>
  </si>
  <si>
    <t xml:space="preserve">Deposits from banks </t>
  </si>
  <si>
    <t>Current tax liabilities</t>
  </si>
  <si>
    <t xml:space="preserve">Deferred tax liabilities </t>
  </si>
  <si>
    <t>Total assets</t>
  </si>
  <si>
    <t>Total liabilities</t>
  </si>
  <si>
    <t>In thousands of BGN</t>
  </si>
  <si>
    <t>Investments in associates</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</si>
  <si>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</si>
  <si>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</si>
  <si>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</si>
  <si>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</si>
  <si>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</si>
  <si>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</si>
  <si>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</si>
  <si>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</si>
  <si>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</si>
  <si>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</si>
  <si>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</si>
  <si>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</si>
  <si>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</si>
  <si>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</si>
  <si>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</si>
  <si>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</si>
  <si>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</si>
  <si>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</si>
  <si>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</si>
  <si>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</si>
  <si>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</si>
  <si>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</si>
  <si>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</si>
  <si>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Kazakhstan</t>
  </si>
  <si>
    <t>Israel</t>
  </si>
  <si>
    <t>India</t>
  </si>
  <si>
    <t>Egypt</t>
  </si>
  <si>
    <t>Tunisia</t>
  </si>
  <si>
    <t>Albania</t>
  </si>
  <si>
    <t>Austria</t>
  </si>
  <si>
    <t>Belgium</t>
  </si>
  <si>
    <t>Belarus</t>
  </si>
  <si>
    <t>Switzerland</t>
  </si>
  <si>
    <t>Denmark</t>
  </si>
  <si>
    <t>Finland</t>
  </si>
  <si>
    <t>France</t>
  </si>
  <si>
    <t>Greece</t>
  </si>
  <si>
    <t>Croatia</t>
  </si>
  <si>
    <t>Ireland</t>
  </si>
  <si>
    <t>Lithuania</t>
  </si>
  <si>
    <t>Portugal</t>
  </si>
  <si>
    <t>Serbia</t>
  </si>
  <si>
    <t>Sweden</t>
  </si>
  <si>
    <t>Slovakia</t>
  </si>
  <si>
    <t>Turkey</t>
  </si>
  <si>
    <t>Ukraine</t>
  </si>
  <si>
    <t>Brazil</t>
  </si>
  <si>
    <t>Canada</t>
  </si>
  <si>
    <t>Other countries</t>
  </si>
  <si>
    <t>Central governments or central banks</t>
  </si>
  <si>
    <t>Public sector entities</t>
  </si>
  <si>
    <t>Multilateral development banks</t>
  </si>
  <si>
    <t>International organisations</t>
  </si>
  <si>
    <t>Institutions</t>
  </si>
  <si>
    <t>Corporates</t>
  </si>
  <si>
    <t>Retail</t>
  </si>
  <si>
    <t>Secured by mortgages on immovable property</t>
  </si>
  <si>
    <t>Exposures in default</t>
  </si>
  <si>
    <t>Covered bonds</t>
  </si>
  <si>
    <t>RWAs</t>
  </si>
  <si>
    <t>Minimum capital requirements</t>
  </si>
  <si>
    <t>Credit risk (excluding CCR)</t>
  </si>
  <si>
    <t>Of which internal model method (IMM)</t>
  </si>
  <si>
    <t>Large exposures</t>
  </si>
  <si>
    <t>Real estate activities</t>
  </si>
  <si>
    <t>Manufacturing</t>
  </si>
  <si>
    <t>Construction</t>
  </si>
  <si>
    <t>Net exposure value</t>
  </si>
  <si>
    <t>On demand</t>
  </si>
  <si>
    <t>&gt; 5 years</t>
  </si>
  <si>
    <t>No stated maturity</t>
  </si>
  <si>
    <t>Debt securities</t>
  </si>
  <si>
    <t>Of which defaulted</t>
  </si>
  <si>
    <t>Exposure classes</t>
  </si>
  <si>
    <t>Regional government or local authorities</t>
  </si>
  <si>
    <t>Exposures associated with particularly high risk</t>
  </si>
  <si>
    <t>Institutions and corporates with a short-term credit assessment</t>
  </si>
  <si>
    <t>Collective investment undertakings</t>
  </si>
  <si>
    <t>Equity</t>
  </si>
  <si>
    <t>Other items</t>
  </si>
  <si>
    <t>Exposures before CCF and CRM</t>
  </si>
  <si>
    <t>Exposures post CCF and CRM</t>
  </si>
  <si>
    <t>RWAs and RWA density</t>
  </si>
  <si>
    <t>On-balance-sheet amount</t>
  </si>
  <si>
    <t>Off-balance-sheet amount</t>
  </si>
  <si>
    <t>RWA density</t>
  </si>
  <si>
    <t>Risk weight</t>
  </si>
  <si>
    <t>Deducted</t>
  </si>
  <si>
    <t>Of which unrated</t>
  </si>
  <si>
    <t xml:space="preserve"> </t>
  </si>
  <si>
    <t>EU-14a</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</si>
  <si>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</si>
  <si>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</si>
  <si>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</si>
  <si>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</si>
  <si>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</si>
  <si>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</si>
  <si>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</si>
  <si>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</si>
  <si>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</si>
  <si>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</si>
  <si>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</si>
  <si>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</si>
  <si>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</si>
  <si>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</si>
  <si>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</si>
  <si>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</si>
  <si>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</si>
  <si>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</si>
  <si>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</si>
  <si>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</si>
  <si>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</si>
  <si>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</si>
  <si>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</si>
  <si>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</si>
  <si>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</si>
  <si>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</si>
  <si>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</si>
  <si>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</si>
  <si>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</si>
  <si>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</si>
  <si>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</si>
  <si>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</si>
  <si>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Total derivatives exposures (sum of lines 4 to 10)</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</si>
  <si>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</si>
  <si>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</si>
  <si>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</si>
  <si>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</si>
  <si>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</si>
  <si>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</si>
  <si>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</si>
  <si>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</si>
  <si>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</si>
  <si>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</si>
  <si>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</si>
  <si>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</si>
  <si>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</si>
  <si>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</si>
  <si>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</si>
  <si>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</si>
  <si>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</si>
  <si>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</si>
  <si>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</si>
  <si>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</si>
  <si>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</si>
  <si>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</si>
  <si>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</si>
  <si>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</si>
  <si>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</si>
  <si>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</si>
  <si>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</si>
  <si>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</si>
  <si>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</si>
  <si>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</si>
  <si>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</si>
  <si>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</si>
  <si>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</si>
  <si>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</si>
  <si>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</si>
  <si>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</si>
  <si>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</si>
  <si>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</si>
  <si>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</si>
  <si>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</si>
  <si>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</si>
  <si>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Name of the entity</t>
  </si>
  <si>
    <t>Method of accounting consolidation</t>
  </si>
  <si>
    <t>Description of the entity</t>
  </si>
  <si>
    <t>Full consolidation</t>
  </si>
  <si>
    <t>DSK Asset Management EAD</t>
  </si>
  <si>
    <t>Fund management</t>
  </si>
  <si>
    <t>DSK Rodina Pension Company AD</t>
  </si>
  <si>
    <t>Cash Services Company AD</t>
  </si>
  <si>
    <t>Insurance broker</t>
  </si>
  <si>
    <t>Cash Services Company</t>
  </si>
  <si>
    <t>35</t>
  </si>
  <si>
    <t>EU CCR1 – Analysis of CCR exposure by approach</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</si>
  <si>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</si>
  <si>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</si>
  <si>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</si>
  <si>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</si>
  <si>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</si>
  <si>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</si>
  <si>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</si>
  <si>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</si>
  <si>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</si>
  <si>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</si>
  <si>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</si>
  <si>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</si>
  <si>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</si>
  <si>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</si>
  <si>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</si>
  <si>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</si>
  <si>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</si>
  <si>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</si>
  <si>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</si>
  <si>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</si>
  <si>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</si>
  <si>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</si>
  <si>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</si>
  <si>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Opening balance</t>
  </si>
  <si>
    <t>Closing balance</t>
  </si>
  <si>
    <t>Loans and debt securities that have defaulted or impaired since the last reporting period</t>
  </si>
  <si>
    <t>Returned to non-defaulted status</t>
  </si>
  <si>
    <t>Amounts written off</t>
  </si>
  <si>
    <t>Other changes</t>
  </si>
  <si>
    <t>Gross carrying value defaulted exposures</t>
  </si>
  <si>
    <t>Syrian Arab Republic</t>
  </si>
  <si>
    <t>South Africa</t>
  </si>
  <si>
    <t>Bosnia And Herzegovina</t>
  </si>
  <si>
    <t>Czech Republic</t>
  </si>
  <si>
    <t>Moldova, Republic Of</t>
  </si>
  <si>
    <t>Total own funds</t>
  </si>
  <si>
    <t>Common equity Tier 1 capital</t>
  </si>
  <si>
    <t>Accumulated other comprehensive income</t>
  </si>
  <si>
    <t>Tier 2 capital</t>
  </si>
  <si>
    <t>Own funds</t>
  </si>
  <si>
    <t>Minority interest</t>
  </si>
  <si>
    <t>Balance sheet items included in regulatory capital estimation</t>
  </si>
  <si>
    <t>Amount in Financial Statement</t>
  </si>
  <si>
    <t>Amount for regulatory purposes</t>
  </si>
  <si>
    <t>Available for sale investments</t>
  </si>
  <si>
    <t>Of which - holdings of the T2 instruments of financial sector entities where the institution does not have a significant investment in those entitles - amount above 10% threshold</t>
  </si>
  <si>
    <t>Of which - holdings by the institution of the CET1 instruments of financial sector entities where the institution has a significant investment in those entities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</si>
  <si>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</si>
  <si>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</si>
  <si>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</si>
  <si>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</si>
  <si>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</si>
  <si>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</si>
  <si>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</si>
  <si>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</si>
  <si>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</si>
  <si>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</si>
  <si>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</si>
  <si>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</si>
  <si>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</si>
  <si>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Transitional CRR rules</t>
  </si>
  <si>
    <t xml:space="preserve">Common equity Tier 1 capital </t>
  </si>
  <si>
    <t>Post-transitional CRR rules</t>
  </si>
  <si>
    <t>Eligible at solo/(sub-)consolidated/solo &amp; (sub-)consolidated</t>
  </si>
  <si>
    <t>Solo &amp; Consolidated</t>
  </si>
  <si>
    <t>Instrument type (types to be specified by each jurisdiction)</t>
  </si>
  <si>
    <t>Amount recognised in regulatory capital (currency in million, as of most recent reporting date)</t>
  </si>
  <si>
    <t>Nominal amount of instrument</t>
  </si>
  <si>
    <t>BGN 10</t>
  </si>
  <si>
    <t>9a</t>
  </si>
  <si>
    <t>Issue price</t>
  </si>
  <si>
    <t>9b</t>
  </si>
  <si>
    <t>Redemption price</t>
  </si>
  <si>
    <t>Accounting classification</t>
  </si>
  <si>
    <t xml:space="preserve">Shareholders' equity </t>
  </si>
  <si>
    <t>Original date of issuance</t>
  </si>
  <si>
    <t>Perpetual or dated</t>
  </si>
  <si>
    <t>Perpetual</t>
  </si>
  <si>
    <t>Original maturity date</t>
  </si>
  <si>
    <t>No maturity</t>
  </si>
  <si>
    <t>Issuer call subject to prior supervisory approval</t>
  </si>
  <si>
    <t>Yes</t>
  </si>
  <si>
    <t>Optional call date, contingent call dates, and redemption amount</t>
  </si>
  <si>
    <t>N/A</t>
  </si>
  <si>
    <t>Subsequent call dates, if applicable</t>
  </si>
  <si>
    <t>Coupons / dividends</t>
  </si>
  <si>
    <t>Fixed or floating dividend/coupon</t>
  </si>
  <si>
    <t>Floating</t>
  </si>
  <si>
    <t>Coupon rate and any related index</t>
  </si>
  <si>
    <t>Existence of a dividend stopper</t>
  </si>
  <si>
    <t>No</t>
  </si>
  <si>
    <t>20a</t>
  </si>
  <si>
    <t>Fully discretionary, partially discretionary or mandatory (in terms of timing)</t>
  </si>
  <si>
    <t>Fully discretionary</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</si>
  <si>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</si>
  <si>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</si>
  <si>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</si>
  <si>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</si>
  <si>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</si>
  <si>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</si>
  <si>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</si>
  <si>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</si>
  <si>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</si>
  <si>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</si>
  <si>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</si>
  <si>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</si>
  <si>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</si>
  <si>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</si>
  <si>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</si>
  <si>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</si>
  <si>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</si>
  <si>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</si>
  <si>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</si>
  <si>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r>
      <rPr>
        <b/>
        <sz val="9"/>
        <rFont val="Times New Roman"/>
        <family val="1"/>
        <charset val="204"/>
      </rPr>
      <t>Common Equity Tier 1 capital: instruments and reserves</t>
    </r>
  </si>
  <si>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</si>
  <si>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</si>
  <si>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</si>
  <si>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</si>
  <si>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</si>
  <si>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</si>
  <si>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</si>
  <si>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</si>
  <si>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</si>
  <si>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</si>
  <si>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</si>
  <si>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</si>
  <si>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</si>
  <si>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</si>
  <si>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</si>
  <si>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</si>
  <si>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</si>
  <si>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</si>
  <si>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</si>
  <si>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</si>
  <si>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</si>
  <si>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</si>
  <si>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</si>
  <si>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</si>
  <si>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</si>
  <si>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</si>
  <si>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</si>
  <si>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</si>
  <si>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</si>
  <si>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</si>
  <si>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</si>
  <si>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</si>
  <si>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</si>
  <si>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</si>
  <si>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</si>
  <si>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</si>
  <si>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</si>
  <si>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</si>
  <si>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</si>
  <si>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</si>
  <si>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</si>
  <si>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</si>
  <si>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</si>
  <si>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</si>
  <si>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</si>
  <si>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</si>
  <si>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</si>
  <si>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</si>
  <si>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</si>
  <si>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</si>
  <si>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</si>
  <si>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r>
      <rPr>
        <b/>
        <sz val="9"/>
        <rFont val="Times New Roman"/>
        <family val="1"/>
        <charset val="204"/>
      </rPr>
      <t>Additional Tier 1 (AT1) capital: instruments</t>
    </r>
  </si>
  <si>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</si>
  <si>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</si>
  <si>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</si>
  <si>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</si>
  <si>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</si>
  <si>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</si>
  <si>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</si>
  <si>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</si>
  <si>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</si>
  <si>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r>
      <rPr>
        <b/>
        <sz val="9"/>
        <rFont val="Times New Roman"/>
        <family val="1"/>
        <charset val="204"/>
      </rPr>
      <t>Additional Tier 1 (AT1) capital before regulatory adjustments</t>
    </r>
  </si>
  <si>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</si>
  <si>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</si>
  <si>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</si>
  <si>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</si>
  <si>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</si>
  <si>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</si>
  <si>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</si>
  <si>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</si>
  <si>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</si>
  <si>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</si>
  <si>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</si>
  <si>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</si>
  <si>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</si>
  <si>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</si>
  <si>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</si>
  <si>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</si>
  <si>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</si>
  <si>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</si>
  <si>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</si>
  <si>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</si>
  <si>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</si>
  <si>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</si>
  <si>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</si>
  <si>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</si>
  <si>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</si>
  <si>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</si>
  <si>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</si>
  <si>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</si>
  <si>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</si>
  <si>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</si>
  <si>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</si>
  <si>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</si>
  <si>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</si>
  <si>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</si>
  <si>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</si>
  <si>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</si>
  <si>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</si>
  <si>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</si>
  <si>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</si>
  <si>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</si>
  <si>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</si>
  <si>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</si>
  <si>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</si>
  <si>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</si>
  <si>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</si>
  <si>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r>
      <rPr>
        <b/>
        <sz val="9"/>
        <rFont val="Times New Roman"/>
        <family val="1"/>
        <charset val="204"/>
      </rPr>
      <t>Capital ratios and buffers</t>
    </r>
  </si>
  <si>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</si>
  <si>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</si>
  <si>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</si>
  <si>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</si>
  <si>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</si>
  <si>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</si>
  <si>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</si>
  <si>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</si>
  <si>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</si>
  <si>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</si>
  <si>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</si>
  <si>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</si>
  <si>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</si>
  <si>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</si>
  <si>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</si>
  <si>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</si>
  <si>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</si>
  <si>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</si>
  <si>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</si>
  <si>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</si>
  <si>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</si>
  <si>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</si>
  <si>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</si>
  <si>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</si>
  <si>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</si>
  <si>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</si>
  <si>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</si>
  <si>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</si>
  <si>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</si>
  <si>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</si>
  <si>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</si>
  <si>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</si>
  <si>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</si>
  <si>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</si>
  <si>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</si>
  <si>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</si>
  <si>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</si>
  <si>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</si>
  <si>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</si>
  <si>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</si>
  <si>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</si>
  <si>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</si>
  <si>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</si>
  <si>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</si>
  <si>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</si>
  <si>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</si>
  <si>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</si>
  <si>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</si>
  <si>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</si>
  <si>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</si>
  <si>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</si>
  <si>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</si>
  <si>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</si>
  <si>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</si>
  <si>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</si>
  <si>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</si>
  <si>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</si>
  <si>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</si>
  <si>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</si>
  <si>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</si>
  <si>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</si>
  <si>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</si>
  <si>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</si>
  <si>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</si>
  <si>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</si>
  <si>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</si>
  <si>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</si>
  <si>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</si>
  <si>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</si>
  <si>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</si>
  <si>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</si>
  <si>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</si>
  <si>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</si>
  <si>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</si>
  <si>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</si>
  <si>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</si>
  <si>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</si>
  <si>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</si>
  <si>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</si>
  <si>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</si>
  <si>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</si>
  <si>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</si>
  <si>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</si>
  <si>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</si>
  <si>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</si>
  <si>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</si>
  <si>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</si>
  <si>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</si>
  <si>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</si>
  <si>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</si>
  <si>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</si>
  <si>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</si>
  <si>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</si>
  <si>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</si>
  <si>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</si>
  <si>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</si>
  <si>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</si>
  <si>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</si>
  <si>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</si>
  <si>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</si>
  <si>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</si>
  <si>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</si>
  <si>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</si>
  <si>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</si>
  <si>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Template</t>
  </si>
  <si>
    <t>DSK Dom EAD</t>
  </si>
  <si>
    <t>Credit intermediation</t>
  </si>
  <si>
    <t>Additional Tier 1 capital (AT1)</t>
  </si>
  <si>
    <t>Surplus of total capital</t>
  </si>
  <si>
    <t>CET1 capital ratio (%)</t>
  </si>
  <si>
    <t xml:space="preserve">Capital  adequacy ratio (%) </t>
  </si>
  <si>
    <t xml:space="preserve">of which - reserves from investments in securities </t>
  </si>
  <si>
    <t>Amounts below the thresholds for deduction (before risk weighting)</t>
  </si>
  <si>
    <t>North Macedonia</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</si>
  <si>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</si>
  <si>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</si>
  <si>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</si>
  <si>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</si>
  <si>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</si>
  <si>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</si>
  <si>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</si>
  <si>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</si>
  <si>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</si>
  <si>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</si>
  <si>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</si>
  <si>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</si>
  <si>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</si>
  <si>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</si>
  <si>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</si>
  <si>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</si>
  <si>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</si>
  <si>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</si>
  <si>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</si>
  <si>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</si>
  <si>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</si>
  <si>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</si>
  <si>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</si>
  <si>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</si>
  <si>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</si>
  <si>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</si>
  <si>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</si>
  <si>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</si>
  <si>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</si>
  <si>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</si>
  <si>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</si>
  <si>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</si>
  <si>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</si>
  <si>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</si>
  <si>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</si>
  <si>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</si>
  <si>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</si>
  <si>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</si>
  <si>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</si>
  <si>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Cuba</t>
  </si>
  <si>
    <t>26 (1), 27, 28, 29</t>
  </si>
  <si>
    <t>33(1) (a)</t>
  </si>
  <si>
    <t>33(1) (b)</t>
  </si>
  <si>
    <t>Capital instruments subject to phase-out arrangements (only applicable between 1 Jan 2014 and 1 Jan 2022)</t>
  </si>
  <si>
    <t>Човешки ресурси</t>
  </si>
  <si>
    <t>Отчети и регулации</t>
  </si>
  <si>
    <t>OTP Leasing EOOD</t>
  </si>
  <si>
    <t>Regional Urban Development Fund AD</t>
  </si>
  <si>
    <t>Capital</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</si>
  <si>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</si>
  <si>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</si>
  <si>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</si>
  <si>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</si>
  <si>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</si>
  <si>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</si>
  <si>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</si>
  <si>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</si>
  <si>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</si>
  <si>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</si>
  <si>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</si>
  <si>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</si>
  <si>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</si>
  <si>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</si>
  <si>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China</t>
  </si>
  <si>
    <t>Nigeria</t>
  </si>
  <si>
    <t>Georgia</t>
  </si>
  <si>
    <t>CVD-19_1</t>
  </si>
  <si>
    <t>CVD-19_2</t>
  </si>
  <si>
    <t>CVD-19_3</t>
  </si>
  <si>
    <t>Управление на активите и пасивите</t>
  </si>
  <si>
    <t>BGN 1 328 m.</t>
  </si>
  <si>
    <t>DSK Bank AD</t>
  </si>
  <si>
    <t>n/a</t>
  </si>
  <si>
    <t>Virgin Islands, British</t>
  </si>
  <si>
    <t>Iran, Islamic Republic Of</t>
  </si>
  <si>
    <t>Lebanon</t>
  </si>
  <si>
    <t>Investment banking</t>
  </si>
  <si>
    <t>Equity method</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</si>
  <si>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</si>
  <si>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</si>
  <si>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</si>
  <si>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</si>
  <si>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</si>
  <si>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</si>
  <si>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</si>
  <si>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</si>
  <si>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</si>
  <si>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</si>
  <si>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</si>
  <si>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</si>
  <si>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</si>
  <si>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</si>
  <si>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</si>
  <si>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</si>
  <si>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</si>
  <si>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</si>
  <si>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</si>
  <si>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AUD</t>
  </si>
  <si>
    <t>CAD</t>
  </si>
  <si>
    <t>CHF</t>
  </si>
  <si>
    <t>CNY</t>
  </si>
  <si>
    <t>CZK</t>
  </si>
  <si>
    <t>DKK</t>
  </si>
  <si>
    <t>GBP</t>
  </si>
  <si>
    <t>HRK</t>
  </si>
  <si>
    <t>HUF</t>
  </si>
  <si>
    <t>JPY</t>
  </si>
  <si>
    <t>NOK</t>
  </si>
  <si>
    <t>PLN</t>
  </si>
  <si>
    <t>RON</t>
  </si>
  <si>
    <t>RSD</t>
  </si>
  <si>
    <t>RUB</t>
  </si>
  <si>
    <t>SEK</t>
  </si>
  <si>
    <t>TRY</t>
  </si>
  <si>
    <t>USD</t>
  </si>
  <si>
    <t>BGN</t>
  </si>
  <si>
    <t>EUR**</t>
  </si>
  <si>
    <t>TOTAL ECONOMIC CAPITAL</t>
  </si>
  <si>
    <t>Insufficient coverage</t>
  </si>
  <si>
    <t>Other transitional adjustments to CET1 in relation to IFRS 9</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</si>
  <si>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</si>
  <si>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</si>
  <si>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</si>
  <si>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</si>
  <si>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</si>
  <si>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</si>
  <si>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</si>
  <si>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</si>
  <si>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</si>
  <si>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</si>
  <si>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</si>
  <si>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</si>
  <si>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</si>
  <si>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</si>
  <si>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</si>
  <si>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</si>
  <si>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Jamaica</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</si>
  <si>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</si>
  <si>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</si>
  <si>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</si>
  <si>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</si>
  <si>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</si>
  <si>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</si>
  <si>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</si>
  <si>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</si>
  <si>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</si>
  <si>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</si>
  <si>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</si>
  <si>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</si>
  <si>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</si>
  <si>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</si>
  <si>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</si>
  <si>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</si>
  <si>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</si>
  <si>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</si>
  <si>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</si>
  <si>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</si>
  <si>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</si>
  <si>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</si>
  <si>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</si>
  <si>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</si>
  <si>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</si>
  <si>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</si>
  <si>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</si>
  <si>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</si>
  <si>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</si>
  <si>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</si>
  <si>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</si>
  <si>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</si>
  <si>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</si>
  <si>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</si>
  <si>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</si>
  <si>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</si>
  <si>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</si>
  <si>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</si>
  <si>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</si>
  <si>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</si>
  <si>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</si>
  <si>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</si>
  <si>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</si>
  <si>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</si>
  <si>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</si>
  <si>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</si>
  <si>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</si>
  <si>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</si>
  <si>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</si>
  <si>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</si>
  <si>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</si>
  <si>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</si>
  <si>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</si>
  <si>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</si>
  <si>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</si>
  <si>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</si>
  <si>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</si>
  <si>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</si>
  <si>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</si>
  <si>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</si>
  <si>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</si>
  <si>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</si>
  <si>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</si>
  <si>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</si>
  <si>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</si>
  <si>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</si>
  <si>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</si>
  <si>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</si>
  <si>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</si>
  <si>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</si>
  <si>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</si>
  <si>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</si>
  <si>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</si>
  <si>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</si>
  <si>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</si>
  <si>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</si>
  <si>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</si>
  <si>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</si>
  <si>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</si>
  <si>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</si>
  <si>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</si>
  <si>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</si>
  <si>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</si>
  <si>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</si>
  <si>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</si>
  <si>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</si>
  <si>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</si>
  <si>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</si>
  <si>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</si>
  <si>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</si>
  <si>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</si>
  <si>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</si>
  <si>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</si>
  <si>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</si>
  <si>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</si>
  <si>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</si>
  <si>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</si>
  <si>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</si>
  <si>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</si>
  <si>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</si>
  <si>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</si>
  <si>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</si>
  <si>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</si>
  <si>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</si>
  <si>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</si>
  <si>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</si>
  <si>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</si>
  <si>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</si>
  <si>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</si>
  <si>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</si>
  <si>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</si>
  <si>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</si>
  <si>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</si>
  <si>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</si>
  <si>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</si>
  <si>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</si>
  <si>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</si>
  <si>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</si>
  <si>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</si>
  <si>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</si>
  <si>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</si>
  <si>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</si>
  <si>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</si>
  <si>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</si>
  <si>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</si>
  <si>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</si>
  <si>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</si>
  <si>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</si>
  <si>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</si>
  <si>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</si>
  <si>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</si>
  <si>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</si>
  <si>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</si>
  <si>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</si>
  <si>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</si>
  <si>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</si>
  <si>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</si>
  <si>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</si>
  <si>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</si>
  <si>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</si>
  <si>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Assets, collateral received and own
debt securities issued other than covered bonds and securitisations encumbered</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</si>
  <si>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</si>
  <si>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</si>
  <si>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</si>
  <si>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</si>
  <si>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</si>
  <si>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</si>
  <si>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</si>
  <si>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</si>
  <si>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</si>
  <si>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</si>
  <si>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</si>
  <si>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</si>
  <si>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</si>
  <si>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</si>
  <si>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</si>
  <si>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</si>
  <si>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</si>
  <si>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</si>
  <si>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</si>
  <si>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</si>
  <si>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</si>
  <si>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</si>
  <si>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</si>
  <si>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</si>
  <si>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</si>
  <si>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</si>
  <si>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</si>
  <si>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</si>
  <si>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</si>
  <si>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</si>
  <si>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</si>
  <si>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</si>
  <si>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</si>
  <si>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</si>
  <si>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</si>
  <si>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</si>
  <si>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</si>
  <si>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</si>
  <si>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</si>
  <si>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</si>
  <si>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</si>
  <si>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</si>
  <si>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</si>
  <si>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</si>
  <si>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</si>
  <si>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</si>
  <si>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</si>
  <si>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9"/>
        <color theme="1"/>
        <rFont val="Times New Roman"/>
        <family val="1"/>
        <charset val="204"/>
      </rPr>
      <t>)</t>
    </r>
  </si>
  <si>
    <r>
      <rPr>
        <b/>
        <sz val="9"/>
        <color theme="1"/>
        <rFont val="Times New Roman"/>
        <family val="1"/>
        <charset val="204"/>
      </rPr>
      <t>T</t>
    </r>
    <r>
      <rPr>
        <b/>
        <sz val="9"/>
        <rFont val="Times New Roman"/>
        <family val="1"/>
        <charset val="204"/>
      </rPr>
      <t>otal exposure measure</t>
    </r>
  </si>
  <si>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</si>
  <si>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</si>
  <si>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</si>
  <si>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</si>
  <si>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</si>
  <si>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</si>
  <si>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</si>
  <si>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</si>
  <si>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</si>
  <si>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</si>
  <si>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</si>
  <si>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</si>
  <si>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</si>
  <si>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</si>
  <si>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</si>
  <si>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</si>
  <si>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</si>
  <si>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</si>
  <si>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</si>
  <si>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</si>
  <si>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</si>
  <si>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</si>
  <si>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</si>
  <si>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</si>
  <si>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</si>
  <si>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</si>
  <si>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</si>
  <si>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</si>
  <si>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</si>
  <si>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</si>
  <si>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</si>
  <si>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</si>
  <si>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</si>
  <si>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</si>
  <si>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</si>
  <si>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</si>
  <si>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</si>
  <si>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</si>
  <si>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</si>
  <si>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</si>
  <si>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</si>
  <si>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</si>
  <si>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</si>
  <si>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</si>
  <si>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</si>
  <si>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</si>
  <si>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</si>
  <si>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</si>
  <si>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</si>
  <si>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</si>
  <si>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</si>
  <si>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</si>
  <si>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</si>
  <si>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</si>
  <si>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</si>
  <si>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</si>
  <si>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</si>
  <si>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</si>
  <si>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</si>
  <si>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</si>
  <si>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</si>
  <si>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</si>
  <si>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</si>
  <si>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</si>
  <si>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</si>
  <si>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</si>
  <si>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</si>
  <si>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</si>
  <si>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</si>
  <si>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</si>
  <si>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</si>
  <si>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</si>
  <si>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</si>
  <si>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</si>
  <si>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</si>
  <si>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</si>
  <si>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</si>
  <si>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</si>
  <si>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</si>
  <si>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</si>
  <si>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</si>
  <si>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</si>
  <si>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</si>
  <si>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</si>
  <si>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</si>
  <si>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</si>
  <si>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</si>
  <si>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</si>
  <si>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</si>
  <si>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</si>
  <si>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</si>
  <si>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</si>
  <si>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</si>
  <si>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</si>
  <si>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Регулаторна и оперативна отчетност</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</si>
  <si>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</si>
  <si>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</si>
  <si>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</si>
  <si>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</si>
  <si>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</si>
  <si>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</si>
  <si>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</si>
  <si>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</si>
  <si>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</si>
  <si>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</si>
  <si>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</si>
  <si>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</si>
  <si>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</si>
  <si>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</si>
  <si>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</si>
  <si>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Risk exposure amount</t>
  </si>
  <si>
    <t>Banking activities</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</si>
  <si>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</si>
  <si>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</si>
  <si>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</si>
  <si>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</si>
  <si>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</si>
  <si>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</si>
  <si>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</si>
  <si>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</si>
  <si>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</si>
  <si>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</si>
  <si>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</si>
  <si>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</si>
  <si>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</si>
  <si>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r>
      <t>(Adjustment for temporary exemption of exposures to central bank</t>
    </r>
    <r>
      <rPr>
        <sz val="9"/>
        <color theme="1"/>
        <rFont val="Times New Roman"/>
        <family val="1"/>
        <charset val="204"/>
      </rPr>
      <t>s (if applicable))</t>
    </r>
  </si>
  <si>
    <r>
      <t>Adjustment</t>
    </r>
    <r>
      <rPr>
        <sz val="9"/>
        <color rgb="FF000000"/>
        <rFont val="Times New Roman"/>
        <family val="1"/>
        <charset val="204"/>
      </rPr>
      <t xml:space="preserve"> for derivative financial instruments</t>
    </r>
  </si>
  <si>
    <r>
      <rPr>
        <b/>
        <sz val="9"/>
        <color theme="1"/>
        <rFont val="Times New Roman"/>
        <family val="1"/>
        <charset val="204"/>
      </rPr>
      <t>T</t>
    </r>
    <r>
      <rPr>
        <b/>
        <sz val="9"/>
        <color rgb="FF000000"/>
        <rFont val="Times New Roman"/>
        <family val="1"/>
        <charset val="204"/>
      </rPr>
      <t>otal exposure measure</t>
    </r>
  </si>
  <si>
    <t>NA</t>
  </si>
  <si>
    <t>Shares or equivalent ownership interests</t>
  </si>
  <si>
    <t>EU CQ2: Quality of forbearance</t>
  </si>
  <si>
    <t>EU CCR8</t>
  </si>
  <si>
    <t>In thousands of BGN/ #</t>
  </si>
  <si>
    <t>IFRS9</t>
  </si>
  <si>
    <t>EU OR1</t>
  </si>
  <si>
    <t>EU LIQ1 - Quantitative information of LCR</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</si>
  <si>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</si>
  <si>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</si>
  <si>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</si>
  <si>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</si>
  <si>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</si>
  <si>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</si>
  <si>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</si>
  <si>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</si>
  <si>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</si>
  <si>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</si>
  <si>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</si>
  <si>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</si>
  <si>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EU OR1 - Operational risk own funds requirements and risk-weighted exposure amounts</t>
  </si>
  <si>
    <t>EU CCR8 – Exposures to CCPs</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</si>
  <si>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</si>
  <si>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</si>
  <si>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</si>
  <si>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</si>
  <si>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</si>
  <si>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</si>
  <si>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</si>
  <si>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EU KM1 - Key metrics template</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</si>
  <si>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</si>
  <si>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</si>
  <si>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</si>
  <si>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</si>
  <si>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</si>
  <si>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</si>
  <si>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</si>
  <si>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</si>
  <si>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</si>
  <si>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</si>
  <si>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</si>
  <si>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</si>
  <si>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</si>
  <si>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</si>
  <si>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</si>
  <si>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</si>
  <si>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</si>
  <si>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</si>
  <si>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</si>
  <si>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</si>
  <si>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</si>
  <si>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</si>
  <si>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</si>
  <si>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</si>
  <si>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</si>
  <si>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</si>
  <si>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</si>
  <si>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</si>
  <si>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</si>
  <si>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</si>
  <si>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</si>
  <si>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</si>
  <si>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</si>
  <si>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</si>
  <si>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</si>
  <si>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</si>
  <si>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</si>
  <si>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</si>
  <si>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</si>
  <si>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</si>
  <si>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</si>
  <si>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</si>
  <si>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</si>
  <si>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</si>
  <si>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</si>
  <si>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</si>
  <si>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</si>
  <si>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</si>
  <si>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</si>
  <si>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</si>
  <si>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</si>
  <si>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</si>
  <si>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</si>
  <si>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Управление на капитала</t>
  </si>
  <si>
    <t>Paid up capital instruments</t>
  </si>
  <si>
    <t>Other reserves</t>
  </si>
  <si>
    <t>(-) Additional deductions of CET1 Capital due to Article 3 CRR</t>
  </si>
  <si>
    <t>CREDIT SPREAD RISK IN THE BANKING BOOK</t>
  </si>
  <si>
    <t>BUSINESS &amp; STRATEGIC RISKS</t>
  </si>
  <si>
    <t>P2R</t>
  </si>
  <si>
    <t>P2G</t>
  </si>
  <si>
    <t>EU-25a</t>
  </si>
  <si>
    <t>i</t>
  </si>
  <si>
    <t>j</t>
  </si>
  <si>
    <t>k</t>
  </si>
  <si>
    <t>l</t>
  </si>
  <si>
    <t>m</t>
  </si>
  <si>
    <t>n</t>
  </si>
  <si>
    <t>o</t>
  </si>
  <si>
    <t>EU KM1</t>
  </si>
  <si>
    <t>EU KM2</t>
  </si>
  <si>
    <t>EU TLAC 1</t>
  </si>
  <si>
    <t>EU iLAC</t>
  </si>
  <si>
    <t>EU TLAC2</t>
  </si>
  <si>
    <t>1.CC Transition risk-Banking b.</t>
  </si>
  <si>
    <t>2.Прех. - Б.П.обезп.недв.им.</t>
  </si>
  <si>
    <t>4.CC Transition-toppollutcomp</t>
  </si>
  <si>
    <t>5.CC Physical risk</t>
  </si>
  <si>
    <t>10.Other mitigating actions</t>
  </si>
  <si>
    <t>ESG risk</t>
  </si>
  <si>
    <t>звено, източник на инф.</t>
  </si>
  <si>
    <t>ANNEX NUMBER</t>
  </si>
  <si>
    <t>NAME OF ANNEX</t>
  </si>
  <si>
    <t>TYPE OF DISCLOSURE (TABLE/TEMPLATE)</t>
  </si>
  <si>
    <t>NAME OF TEMPLATE</t>
  </si>
  <si>
    <t>ARTICLE IN CRR THAT TEMPLATE IS IMPLEMENTING</t>
  </si>
  <si>
    <t>ARTICLE IN ITS WHERE TEMPLATE IS MENTIONED</t>
  </si>
  <si>
    <t>Annex I</t>
  </si>
  <si>
    <t>Disclosure of key metrics and overview of risk-weighted exposure amounts</t>
  </si>
  <si>
    <t>EU OV1 – Overview of risk weighted exposure amounts</t>
  </si>
  <si>
    <t>Point (d) of Article 438</t>
  </si>
  <si>
    <t>Article 2(2)</t>
  </si>
  <si>
    <t>Points (a) to (g) of Article 447 and point (b) of Article 438</t>
  </si>
  <si>
    <t>Article 2(1)</t>
  </si>
  <si>
    <t>EU INS1 - Insurance participations</t>
  </si>
  <si>
    <t>Point (f) of Article 438</t>
  </si>
  <si>
    <t>Article 2(4)</t>
  </si>
  <si>
    <t>EU INS2 - Financial conglomerates information on own funds and capital adequacy ratio</t>
  </si>
  <si>
    <t>Point (g) of Article 438</t>
  </si>
  <si>
    <t>Table</t>
  </si>
  <si>
    <t>EU OVC - ICAAP information</t>
  </si>
  <si>
    <t>Points (a) and (c) of Article 438</t>
  </si>
  <si>
    <t>Article 2(3)</t>
  </si>
  <si>
    <t>Annex II</t>
  </si>
  <si>
    <t>Disclosure of key metrics and overview of risk-weighted exposure amounts (instructions)</t>
  </si>
  <si>
    <t>Annex III</t>
  </si>
  <si>
    <t>Disclosure of risk management policies and objectives</t>
  </si>
  <si>
    <t xml:space="preserve"> EU OVA - Institution risk management approach</t>
  </si>
  <si>
    <t>Article 435(1)</t>
  </si>
  <si>
    <t>Article 3</t>
  </si>
  <si>
    <t xml:space="preserve"> EU OVB - Disclosure on governance arrangements</t>
  </si>
  <si>
    <t>Article 435(2)</t>
  </si>
  <si>
    <t>Annex IV</t>
  </si>
  <si>
    <t>Disclosure of risk management policies and objectives (instructions)</t>
  </si>
  <si>
    <t>Annex V</t>
  </si>
  <si>
    <t>Disclosure of the scope of application</t>
  </si>
  <si>
    <t xml:space="preserve">EU LI1 - Differences between accounting and regulatory scopes of consolidation and mapping of financial statement categories with regulatory risk categories </t>
  </si>
  <si>
    <t xml:space="preserve">Point (c) of Article 436 </t>
  </si>
  <si>
    <t>Article 4(1)</t>
  </si>
  <si>
    <t xml:space="preserve">EU LI2 - Main sources of differences between regulatory exposure amounts and carrying values in financial statements </t>
  </si>
  <si>
    <t xml:space="preserve">Point (d) of Article 436 </t>
  </si>
  <si>
    <t>Article 4(2)</t>
  </si>
  <si>
    <t xml:space="preserve">EU LI3 - Outline of the differences in the scopes of consolidation (entity by entity) </t>
  </si>
  <si>
    <t xml:space="preserve">Point (b) of Article 436 </t>
  </si>
  <si>
    <t xml:space="preserve"> EU LIA - Explanations of differences between accounting and regulatory exposure amounts</t>
  </si>
  <si>
    <t xml:space="preserve">Points (b) and (d) of Article 436 </t>
  </si>
  <si>
    <t>EU LIB - Other qualitative information on the scope of application</t>
  </si>
  <si>
    <t xml:space="preserve">Points (f), (g) and (h) of Article 436 </t>
  </si>
  <si>
    <t>Article 4(4)</t>
  </si>
  <si>
    <t xml:space="preserve"> EU PV1: Prudent valuation adjustments (PVA)</t>
  </si>
  <si>
    <t>Point (e) of Article 436</t>
  </si>
  <si>
    <t>Article 4(3)</t>
  </si>
  <si>
    <t>Annex VI</t>
  </si>
  <si>
    <t>Disclosure of the scope of application (instructions)</t>
  </si>
  <si>
    <t>Annex VII</t>
  </si>
  <si>
    <t>Disclosure of own funds</t>
  </si>
  <si>
    <t>EU CC1 - Composition of regulatory own funds</t>
  </si>
  <si>
    <t>Points (a), (d), (e) and (f) of Article 437</t>
  </si>
  <si>
    <t>Point (a) of Article 5</t>
  </si>
  <si>
    <t>EU CC2 - reconciliation of regulatory own funds to balance sheet in the audited financial statements</t>
  </si>
  <si>
    <t xml:space="preserve">Point (a) of Article 437 </t>
  </si>
  <si>
    <t>EU CCA: Main features of regulatory own funds instruments and eligible liabilities instruments</t>
  </si>
  <si>
    <t>Points (b) and (c) of Article 437</t>
  </si>
  <si>
    <t>Point (b) of Article 5</t>
  </si>
  <si>
    <t>Annex VIII</t>
  </si>
  <si>
    <t>Disclosure of own funds (instructions)</t>
  </si>
  <si>
    <t>Annex IX</t>
  </si>
  <si>
    <t>Disclosure of countercyclical capital buffers</t>
  </si>
  <si>
    <t>EU CCyB1 - Geographical distribution of credit exposures relevant for the calculation of the countercyclical buffer</t>
  </si>
  <si>
    <t>Point (a) of Article 440</t>
  </si>
  <si>
    <t>Point (a) of Article 6</t>
  </si>
  <si>
    <t>EU CCyB2 - Amount of institution-specific countercyclical capital buffer</t>
  </si>
  <si>
    <t>Point (b) of Article 440</t>
  </si>
  <si>
    <t>Point (b) of Article 6</t>
  </si>
  <si>
    <t>Annex X</t>
  </si>
  <si>
    <t>Disclosure of countercyclical capital buffers (instructions)</t>
  </si>
  <si>
    <t>Annex XI</t>
  </si>
  <si>
    <t>Disclosure of the leverage ratio</t>
  </si>
  <si>
    <t>EU LR1 - LRSum: Summary reconciliation of accounting assets and leverage ratio exposures</t>
  </si>
  <si>
    <t>Point (b) of Article 451(1)</t>
  </si>
  <si>
    <t>Point (a) of Article 7</t>
  </si>
  <si>
    <t xml:space="preserve"> EU LR2 - LRCom: Leverage ratio common disclosure</t>
  </si>
  <si>
    <t>Points (a) and (b) of Article 451(1) and of Article 451(3) (taking into account, where applicable, point (c) of Article 451(1) and Article 451(2) CRR))</t>
  </si>
  <si>
    <t>EU LR3 - LRSpl: Split-up of on balance sheet exposures (excluding derivatives, SFTs and exempted exposures)</t>
  </si>
  <si>
    <t>EU LRA: Free format text boxes for disclosure on qualitative items</t>
  </si>
  <si>
    <t>Points (d) and (e) of Article 451(1)</t>
  </si>
  <si>
    <t>Point (b) of Article 7</t>
  </si>
  <si>
    <t>Annex XII</t>
  </si>
  <si>
    <t>Disclosure of the leverage ratio (instructions)</t>
  </si>
  <si>
    <t>Annex XIII</t>
  </si>
  <si>
    <t>Disclosure of liquidity requirements</t>
  </si>
  <si>
    <t xml:space="preserve"> EU LIQA - Liquidity risk management </t>
  </si>
  <si>
    <t>Articles 435(1) and 451a(4)</t>
  </si>
  <si>
    <t>Point (a) of Article 8</t>
  </si>
  <si>
    <t>Article 451a(2)</t>
  </si>
  <si>
    <t>Point (b) of Article 8</t>
  </si>
  <si>
    <t xml:space="preserve"> EU LIQB  on qualitative information on LCR, which complements template EU LIQ1</t>
  </si>
  <si>
    <t xml:space="preserve">EU LIQ2: Net Stable Funding Ratio </t>
  </si>
  <si>
    <t>Article 451a(3)</t>
  </si>
  <si>
    <t>Point (c ) of Article 8</t>
  </si>
  <si>
    <t>Annex XIV</t>
  </si>
  <si>
    <t>Disclosure of liquidity requirements (instructions)</t>
  </si>
  <si>
    <t>Annex XV</t>
  </si>
  <si>
    <t>Disclosure of credit risk quality</t>
  </si>
  <si>
    <t>EU CRA: General qualitative information about credit risk</t>
  </si>
  <si>
    <t xml:space="preserve">Points (a), (b), (d) and (f) of Article 435(1) </t>
  </si>
  <si>
    <t>Point (a) of Article 9 (1)</t>
  </si>
  <si>
    <t>EU CRB: Additional disclosure related to the credit quality of assets</t>
  </si>
  <si>
    <t xml:space="preserve">Points (a) and (b) of Article 442 </t>
  </si>
  <si>
    <t>Point (b) of Article 9 (1)</t>
  </si>
  <si>
    <t>EU CR1: Performing and non-performing exposures and related provisions</t>
  </si>
  <si>
    <t xml:space="preserve">Points (c) and (f) of Article 442 </t>
  </si>
  <si>
    <t>Article 9(2)</t>
  </si>
  <si>
    <t xml:space="preserve"> EU CR1-A: Maturity of exposures</t>
  </si>
  <si>
    <t xml:space="preserve">Point (g) of Article 442 </t>
  </si>
  <si>
    <t xml:space="preserve">Point (d) of Article 9(1) </t>
  </si>
  <si>
    <t>EU CR2: Changes in the stock of non-performing loans and advances</t>
  </si>
  <si>
    <t>Point (f) of Article 442 CRR</t>
  </si>
  <si>
    <t>Point (e) of Article 9(1)</t>
  </si>
  <si>
    <t>EU CR2a: Changes in the stock of non-performing loans and advances and related net accumulated recoveries</t>
  </si>
  <si>
    <t>Article 9(3)</t>
  </si>
  <si>
    <t xml:space="preserve">Point (c) of Article 442 </t>
  </si>
  <si>
    <t xml:space="preserve"> EU CQ2: Quality of forbearance</t>
  </si>
  <si>
    <t xml:space="preserve"> EU CQ3: Credit quality of performing and non-performing exposures by past due days</t>
  </si>
  <si>
    <t xml:space="preserve">Point (d) of Article 442 </t>
  </si>
  <si>
    <t>Point (c) of Article 9(1)</t>
  </si>
  <si>
    <t xml:space="preserve">Points (c) and (e) of Article 442  </t>
  </si>
  <si>
    <t>Article 9(2) (columns a, c, e, f and g of template EU CQ4) and Article 9(3) (columns b and d of template EU CQ4 )</t>
  </si>
  <si>
    <t xml:space="preserve">Points (c) and (e) of Article 442 </t>
  </si>
  <si>
    <t>Article 9(2) (columns a, c, e and f of template EU CQ5) and Article 9(3) (columns b and d of template EU CQ5 )</t>
  </si>
  <si>
    <t xml:space="preserve">EU CQ6: Collateral valuation - loans and advances </t>
  </si>
  <si>
    <t>Annex XVI</t>
  </si>
  <si>
    <t>Disclosure of credit risk quality (instructions)</t>
  </si>
  <si>
    <t>Annex XVII</t>
  </si>
  <si>
    <t>Disclosure of the use of credit risk mitigation techniques</t>
  </si>
  <si>
    <t>EU CRC – Qualitative disclosure requirements related to CRM techniques</t>
  </si>
  <si>
    <t xml:space="preserve">Points (a) to (e) of Article 453 </t>
  </si>
  <si>
    <t>Point (a) of Article 10</t>
  </si>
  <si>
    <t xml:space="preserve"> EU CR3 –  CRM techniques overview:  Disclosure of the use of credit risk mitigation techniques</t>
  </si>
  <si>
    <t xml:space="preserve">Point (f) of Article 453  </t>
  </si>
  <si>
    <t>Point (b) of Article 10</t>
  </si>
  <si>
    <t>Annex XVIII</t>
  </si>
  <si>
    <t>Disclosure of the use of credit risk mitigation techniques (instructions)</t>
  </si>
  <si>
    <t>Annex XIX</t>
  </si>
  <si>
    <t>Disclosure of the use of standardised approach</t>
  </si>
  <si>
    <t>EU CRD – Qualitative disclosure requirements related to standardised model</t>
  </si>
  <si>
    <t xml:space="preserve">Points (a) to (d) of Article 444  </t>
  </si>
  <si>
    <t>Point (a) of Article 11</t>
  </si>
  <si>
    <t>EU CR4 – standardised approach – Credit risk exposure and CRM effects</t>
  </si>
  <si>
    <t xml:space="preserve">Points (g), (h) and (i)  of Article 453  CRR and point (e) of Article 444 </t>
  </si>
  <si>
    <t>Point (b) of Article 11</t>
  </si>
  <si>
    <t>EU CR5 – standardised approach</t>
  </si>
  <si>
    <t xml:space="preserve">Point (e) of Article 444  </t>
  </si>
  <si>
    <t>Point (c) of Article 11</t>
  </si>
  <si>
    <t>Annex XX</t>
  </si>
  <si>
    <t>Disclosure of the use of standardised approach (instructions)</t>
  </si>
  <si>
    <t>Annex XXI</t>
  </si>
  <si>
    <t>Disclosure of the use of the IRB approach to credit risk</t>
  </si>
  <si>
    <t>EU CRE – Qualitative disclosure requirements related to IRB approach</t>
  </si>
  <si>
    <t xml:space="preserve">Points (a) to (f) of Article 452 </t>
  </si>
  <si>
    <t>Point (a) of Article 12</t>
  </si>
  <si>
    <t>EU CR6 – IRB approach – Credit risk exposures by exposure class and PD range</t>
  </si>
  <si>
    <t>Point (g)(i)-(v) of Article 452</t>
  </si>
  <si>
    <t>Point (b) of Article 12</t>
  </si>
  <si>
    <t>Point (b) of Article 452</t>
  </si>
  <si>
    <t>EU CR7 – IRB approach – Effect on the RWEAs of credit derivatives used as CRM techniques</t>
  </si>
  <si>
    <t xml:space="preserve">Point (j) of Article 453 </t>
  </si>
  <si>
    <t>Point (c) of Article 12</t>
  </si>
  <si>
    <t xml:space="preserve"> EU CR7-A – IRB approach – Disclosure of the extent of the use of CRM techniques</t>
  </si>
  <si>
    <t xml:space="preserve">Point (g) of Article 453 </t>
  </si>
  <si>
    <t xml:space="preserve">EU CR8 –  RWEA flow statements of credit risk exposures under the IRB approach </t>
  </si>
  <si>
    <t>Point (h) of Article 438</t>
  </si>
  <si>
    <t>Point (d) of Article 12</t>
  </si>
  <si>
    <t>EU CR9 –IRB approach – Back-testing of PD per exposure class (fixed PD scale)</t>
  </si>
  <si>
    <t>Point (h) of Article 452</t>
  </si>
  <si>
    <t>Point (e) of Article 12</t>
  </si>
  <si>
    <t>EU CR9.1 –IRB approach – Back-testing of PD per exposure class (only for  PD estimates according to point (f) of Article 180(1) CRR)</t>
  </si>
  <si>
    <t xml:space="preserve">Point (f) of Article 180(1) </t>
  </si>
  <si>
    <t>Annex XXII</t>
  </si>
  <si>
    <t>Disclosure of the use of the IRB approach to credit risk (instructions)</t>
  </si>
  <si>
    <t>Annex XXIII</t>
  </si>
  <si>
    <t>Disclosure of specialised lending</t>
  </si>
  <si>
    <t>EU CR10 –  Specialised lending and equity exposures under the simple riskweighted approach</t>
  </si>
  <si>
    <t xml:space="preserve">Point (e) of Article 438 </t>
  </si>
  <si>
    <t>Article 13</t>
  </si>
  <si>
    <t>Annex XXIV</t>
  </si>
  <si>
    <t>Disclosure of specialised lending (instructions)</t>
  </si>
  <si>
    <t>Annex XXV</t>
  </si>
  <si>
    <t>Disclosure of exposures to counterparty credit risk</t>
  </si>
  <si>
    <t>EU CCRA – Qualitative disclosure related to CCR</t>
  </si>
  <si>
    <t xml:space="preserve">Points (a) to (d) of Article 439  </t>
  </si>
  <si>
    <t>Point (a) of Article 14</t>
  </si>
  <si>
    <t xml:space="preserve">Points (f), (g), and (k) of Article 439  </t>
  </si>
  <si>
    <t>Point (b) of Article 14</t>
  </si>
  <si>
    <t>EU CCR2 – Transactions subject to own funds requirements for CVA risk</t>
  </si>
  <si>
    <t xml:space="preserve">Point (h) of Article 439  </t>
  </si>
  <si>
    <t>Point (c) of Article 14</t>
  </si>
  <si>
    <t>EU CCR3 – Standardised approach – CCR exposures by regulatory exposure class and risk weights</t>
  </si>
  <si>
    <t xml:space="preserve">Point (l) of Article 439 referring to point (e) of Article 444   </t>
  </si>
  <si>
    <t>Point (d) of Article 14</t>
  </si>
  <si>
    <t>EU CCR4 – IRB approach – CCR exposures by exposure class and PD scale</t>
  </si>
  <si>
    <t xml:space="preserve">Point (l) of Article 439  referring to point (g) of Article 452  </t>
  </si>
  <si>
    <t>EU CCR5 – Composition of collateral for CCR exposures</t>
  </si>
  <si>
    <t xml:space="preserve">Point (e) of Article 439  </t>
  </si>
  <si>
    <t>Point (e) of Article 14</t>
  </si>
  <si>
    <t>EU CCR6 – Credit derivatives exposures</t>
  </si>
  <si>
    <t xml:space="preserve">Point (j) of Article 439 </t>
  </si>
  <si>
    <t>Point (f) of Article 14</t>
  </si>
  <si>
    <t xml:space="preserve"> EU CCR7 – RWEA flow statements of CCR exposures under the IMM</t>
  </si>
  <si>
    <t xml:space="preserve">Point (h) of Article 438 </t>
  </si>
  <si>
    <t>Point (g) of Article 14</t>
  </si>
  <si>
    <t xml:space="preserve">Point (i) of Article 439 </t>
  </si>
  <si>
    <t>Point (h) of Article 14</t>
  </si>
  <si>
    <t>Annex XXVI</t>
  </si>
  <si>
    <t>Disclosure of exposures to counterparty credit risk (instructions)</t>
  </si>
  <si>
    <t>Annex XXVII</t>
  </si>
  <si>
    <t>Disclosure of exposures to securitisation positions</t>
  </si>
  <si>
    <t xml:space="preserve">EU-SECA - Qualitative disclosure requirements related to securitisation exposures </t>
  </si>
  <si>
    <t xml:space="preserve">Points (a) to (i) of Article 449 </t>
  </si>
  <si>
    <t>Point (a) of Article 15</t>
  </si>
  <si>
    <t>EU-SEC1 - Securitisation exposures in the non-trading book</t>
  </si>
  <si>
    <t xml:space="preserve">Point (j) of Article 449 </t>
  </si>
  <si>
    <t>Point (b) of Article 15</t>
  </si>
  <si>
    <t>EU-SEC2 - Securitisation exposures in the trading book</t>
  </si>
  <si>
    <t>EU-SEC3 - Securitisation exposures in the non-trading book and associated regulatory capital requirements - institution acting as originator or as sponsor</t>
  </si>
  <si>
    <t xml:space="preserve">Point (k)(i) of Article 449 </t>
  </si>
  <si>
    <t>Point (c) of Article 15</t>
  </si>
  <si>
    <t>EU-SEC4 - Securitisation exposures in the non-trading book and associated regulatory capital requirements - institution acting as investor</t>
  </si>
  <si>
    <t xml:space="preserve">Point (k)(ii) of Article 449 </t>
  </si>
  <si>
    <t>EU-SEC5 - Exposures securitised by the institution - Exposures in default and specific credit risk adjustments</t>
  </si>
  <si>
    <t>Article 449(l) CRR</t>
  </si>
  <si>
    <t>Point (d) of Article 15</t>
  </si>
  <si>
    <t>Annex XXVIII</t>
  </si>
  <si>
    <t>Disclosure of exposures to securitisation positions (instructions)</t>
  </si>
  <si>
    <t>Annex XXIX</t>
  </si>
  <si>
    <t>Disclosure of the use of standardised approach and internal model for market risk</t>
  </si>
  <si>
    <t>EU MRA: Qualitative disclosure requirements related to market risk</t>
  </si>
  <si>
    <t>Points (a) to (d) of Article 435(1)</t>
  </si>
  <si>
    <t>Point (a) of Article 16(2)</t>
  </si>
  <si>
    <t>EU MR1 - Market risk under the standardised approach</t>
  </si>
  <si>
    <t>Article 445</t>
  </si>
  <si>
    <t>Article 16(1)</t>
  </si>
  <si>
    <t>EU MRB: Qualitative disclosure requirements for institutions using the internal Market Risk Models</t>
  </si>
  <si>
    <t xml:space="preserve">Points (a), (b), (c), (f) of Article 455 </t>
  </si>
  <si>
    <t>Point (b) of Article 16(2)</t>
  </si>
  <si>
    <t>EU MR2-A - Market risk under the internal Model Approach (IMA)</t>
  </si>
  <si>
    <t>Point (e) of Article 455</t>
  </si>
  <si>
    <t>Point (c) of Article 16(2)</t>
  </si>
  <si>
    <t>EU MR2-B - RWA flow statements of market risk exposures under the IMA</t>
  </si>
  <si>
    <t>Point (d) of Article 16(2)</t>
  </si>
  <si>
    <t>EU MR3 - IMA values for trading portfolios</t>
  </si>
  <si>
    <t>Point (d) of Article 455</t>
  </si>
  <si>
    <t>Point (e) of Article 16(2)</t>
  </si>
  <si>
    <t>EU MR4 - Comparison of VaR estimates with gains/losses</t>
  </si>
  <si>
    <t>Point (g) of Article 455</t>
  </si>
  <si>
    <t>Point (f) of Article 16(2)</t>
  </si>
  <si>
    <t>Annex XXX</t>
  </si>
  <si>
    <t>Disclosure of the use of standardised approach and internal model for market risk (instructions)</t>
  </si>
  <si>
    <t>Annex XXXI</t>
  </si>
  <si>
    <t>Disclosure of operational risk</t>
  </si>
  <si>
    <t xml:space="preserve"> EU ORA - Qualitative information on operational risk</t>
  </si>
  <si>
    <t xml:space="preserve">Articles 435(1), 446 and 454 </t>
  </si>
  <si>
    <t>Article 17</t>
  </si>
  <si>
    <t xml:space="preserve">Articles 446 and 454 </t>
  </si>
  <si>
    <t>Annex XXXII</t>
  </si>
  <si>
    <t>Disclosure of operational risk (instructions)</t>
  </si>
  <si>
    <t>Annex XXXIII</t>
  </si>
  <si>
    <t>Disclosure of remuneration policy</t>
  </si>
  <si>
    <t>EU REMA - Remuneration policy</t>
  </si>
  <si>
    <t>Points (a), (b), (c), (d), (e), (f), (j) and (k) of Article 450(1) and of Article 450(2) (Institutions required to disclose information in points (e), (f) and (k) of Article 450(1) and in Article 450(2) in accordance with   Articles 433a, 433b and 433c CRR)</t>
  </si>
  <si>
    <t>Point (a) of Article 18</t>
  </si>
  <si>
    <t xml:space="preserve">EU REM1 - Remuneration awarded for the financial year </t>
  </si>
  <si>
    <t xml:space="preserve">Point (h)(i)-(ii) of Article 450(1)  </t>
  </si>
  <si>
    <t>Point (b) of Article 18</t>
  </si>
  <si>
    <t>EU REM2 - Special payments  to staff whose professional activities have a material impact on institutions’ risk profile (identified staff)</t>
  </si>
  <si>
    <t xml:space="preserve">Point (h)(v)-(vii) of Article 450(1)  </t>
  </si>
  <si>
    <t>Point (c) of Article 18</t>
  </si>
  <si>
    <t xml:space="preserve">EU REM3 - Deferred remuneration </t>
  </si>
  <si>
    <t xml:space="preserve">Point (h)(iii)-(iv) of Article 450(1) </t>
  </si>
  <si>
    <t>Point (d) of Article 18</t>
  </si>
  <si>
    <t>EU REM4 - Remuneration of 1 million EUR or more per year</t>
  </si>
  <si>
    <t xml:space="preserve">Point (i) of Article 450 </t>
  </si>
  <si>
    <t>Point (e) of Article 18</t>
  </si>
  <si>
    <t>EU REM5 - Information on remuneration of staff whose professional activities have a material impact on institutions’ risk profile (identified staff)</t>
  </si>
  <si>
    <t>Point (g) of Article 450(1) (Institutions required to disclose information in point (g) of Article 450(1) in accordance with Articles 433a, 433b and 433c CRR)</t>
  </si>
  <si>
    <t>Annex XXXIV</t>
  </si>
  <si>
    <t>Disclosure of remuneration policy (instructions)</t>
  </si>
  <si>
    <t>Annex XXXV</t>
  </si>
  <si>
    <t>Disclosure of encumbered and unencumbered assets</t>
  </si>
  <si>
    <t>EU AE1 - Encumbered and unencumbered assets</t>
  </si>
  <si>
    <t xml:space="preserve">Article 443 </t>
  </si>
  <si>
    <t>Article 19</t>
  </si>
  <si>
    <t>EU AE2 - Collateral received and own debt securities issued</t>
  </si>
  <si>
    <t>EU AE3 - Sources of encumbrance</t>
  </si>
  <si>
    <t>EU AE4 - Accompanying narrative information</t>
  </si>
  <si>
    <t>Annex XXXVI</t>
  </si>
  <si>
    <t>Disclosure of encumbered and unencumbered assets (instructions)</t>
  </si>
  <si>
    <t>Отдел Устойчиво развитие</t>
  </si>
  <si>
    <t>EU OV1</t>
  </si>
  <si>
    <t xml:space="preserve">EU LIB </t>
  </si>
  <si>
    <t>EU CCA</t>
  </si>
  <si>
    <t>EU LRA</t>
  </si>
  <si>
    <t>EU CRA</t>
  </si>
  <si>
    <t>EU CRB</t>
  </si>
  <si>
    <t>EU CR1</t>
  </si>
  <si>
    <t>EU CR2</t>
  </si>
  <si>
    <t>EU CR2a</t>
  </si>
  <si>
    <t>EU CQ1</t>
  </si>
  <si>
    <t>EU CQ4</t>
  </si>
  <si>
    <t>EU CQ5</t>
  </si>
  <si>
    <t>EU CQ6</t>
  </si>
  <si>
    <t>EU CQ7</t>
  </si>
  <si>
    <t>EU CQ8</t>
  </si>
  <si>
    <t>EU CR6</t>
  </si>
  <si>
    <t>EU MRA</t>
  </si>
  <si>
    <t xml:space="preserve"> EU ORA </t>
  </si>
  <si>
    <t>SHORT NAME OF TEMPLATE</t>
  </si>
  <si>
    <t>Операционен риск / Управление на капитала</t>
  </si>
  <si>
    <t>NotApp</t>
  </si>
  <si>
    <t>-</t>
  </si>
  <si>
    <t>1_BG_annexe_acte_autonome_nlw_part1_v1_OV1-KM-INS; 
1_EN_annexe_acte_autonome_nlw_part1_v2__OV1-KM-INS</t>
  </si>
  <si>
    <t>3_BG_annexe_acte_autonome_nlw_part1_v2_LI1_LI2_LI3_LI3_LIA_LIB_PV1;
3_EN_annexe_acte_autonome_nlw_part1_v4_LI1_LI2_LI3_LI3_LIA_LIB_PV1</t>
  </si>
  <si>
    <t>DSK Comments</t>
  </si>
  <si>
    <t>17_BG_annexe_acte_autonome_nlw_part1_v1_REM;
17_EN_annexe_acte_autonome_nlw_part1_v1_REM.</t>
  </si>
  <si>
    <t>C_2022_8396_1_ANNEX_BG_V5_P1_2210789_ESG
C_2022_8396_1_ANNEX_EN_V5_P1_2210789_ESG</t>
  </si>
  <si>
    <t>6_BG_annexe_acte_autonome_nlw_part1_v1_LR1-LRSum_LR2-LRCom_LR3-LRSpl_LRA;
6_EN_annexe_acte_autonome_nlw_part1_v2_LR1-LRSum_LR2-LRCom_LR3-LRSpl_LRA</t>
  </si>
  <si>
    <t>18_BG_annexe_acte_autonome_nlw_part1_v1_AE;
18_EN_annexe_acte_autonome_nlw_part1_v1_AE</t>
  </si>
  <si>
    <t>13_BG_annexe_acte_autonome_nlw_part1_v1_CCRA_CCR1-8;
13_EN_annexe_acte_autonome_nlw_part1_v2_CCRA_CCR1-8</t>
  </si>
  <si>
    <t xml:space="preserve">15_BG_annexe_acte_autonome_nlw_part1_v2_MRA_MR1_MRB_MR2-A_MR2-B_MR3_MR4;
15_EN_annexe_acte_autonome_nlw_part1_v4_MRA_MR1_MRB_MR2-A_MR2-B_MR3_MR4
</t>
  </si>
  <si>
    <t>EU TLAC3</t>
  </si>
  <si>
    <t>MREL</t>
  </si>
  <si>
    <t>име на листа</t>
  </si>
  <si>
    <t>Раздел в Word документ</t>
  </si>
  <si>
    <t>2.1. Regulatory capital</t>
  </si>
  <si>
    <t>2.2.2. Capital requirements for market risk</t>
  </si>
  <si>
    <t>III. Asset Encumbrance Policy</t>
  </si>
  <si>
    <t>IV. Remuneration Policy and Practices</t>
  </si>
  <si>
    <t>EU CC1</t>
  </si>
  <si>
    <t>Пазарен риск / Управление на капитала</t>
  </si>
  <si>
    <t>EU TLAC4</t>
  </si>
  <si>
    <t>ok/ не изпълняваме изискванията по чл. 449а</t>
  </si>
  <si>
    <t>Marketing, development and implementation of information systems</t>
  </si>
  <si>
    <t>Pension fund management</t>
  </si>
  <si>
    <t>OTP Insurance Broker EOOD</t>
  </si>
  <si>
    <t>Finance lease</t>
  </si>
  <si>
    <t>Financing of urban development projects</t>
  </si>
  <si>
    <t>Parallel up</t>
  </si>
  <si>
    <t>Parallel down</t>
  </si>
  <si>
    <t>Steepener</t>
  </si>
  <si>
    <t>Flattener</t>
  </si>
  <si>
    <t>Short rates up</t>
  </si>
  <si>
    <t>Short rates down</t>
  </si>
  <si>
    <t xml:space="preserve">Changes of the economic value of equity </t>
  </si>
  <si>
    <t>Changes of the net interest income</t>
  </si>
  <si>
    <t>Subordinated debt</t>
  </si>
  <si>
    <t xml:space="preserve">Deferred tax assets </t>
  </si>
  <si>
    <t>Method of prudential consolidation</t>
  </si>
  <si>
    <t>Proportional consolidation</t>
  </si>
  <si>
    <t>Neither consolidated nor deducted</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</si>
  <si>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</si>
  <si>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</si>
  <si>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</si>
  <si>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</si>
  <si>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</si>
  <si>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</si>
  <si>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</si>
  <si>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</si>
  <si>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</si>
  <si>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</si>
  <si>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Differences due to credit conversion factors</t>
  </si>
  <si>
    <t>Gold</t>
  </si>
  <si>
    <t>Of which secured by credit derivatives</t>
  </si>
  <si>
    <t xml:space="preserve">Of which secured by collateral </t>
  </si>
  <si>
    <t>Of which secured by financial guarantees</t>
  </si>
  <si>
    <t>Secured carrying amount</t>
  </si>
  <si>
    <t>Unsecured carrying amount</t>
  </si>
  <si>
    <t>бележка</t>
  </si>
  <si>
    <t>EU IRRBB1</t>
  </si>
  <si>
    <t>EU TLAC2а</t>
  </si>
  <si>
    <t>EU TLAC2b</t>
  </si>
  <si>
    <t>Insufficient coverage for non-performing exposures</t>
  </si>
  <si>
    <t>instructions</t>
  </si>
  <si>
    <t>EU LI1</t>
  </si>
  <si>
    <t>EU LI2</t>
  </si>
  <si>
    <t>EU LI3</t>
  </si>
  <si>
    <t>EU PV1</t>
  </si>
  <si>
    <t>EU CC2</t>
  </si>
  <si>
    <t>EU LIQA</t>
  </si>
  <si>
    <t>EU LIQB</t>
  </si>
  <si>
    <t>EU CQ3</t>
  </si>
  <si>
    <t>EU CR3</t>
  </si>
  <si>
    <t>EU CCR3</t>
  </si>
  <si>
    <t>EU CR1-A</t>
  </si>
  <si>
    <t>EU CR4</t>
  </si>
  <si>
    <t>EU CR5</t>
  </si>
  <si>
    <t>EU CQ2</t>
  </si>
  <si>
    <t>EU CRC</t>
  </si>
  <si>
    <t>EU CRD</t>
  </si>
  <si>
    <t>EU CRE</t>
  </si>
  <si>
    <t>EU CR6-A</t>
  </si>
  <si>
    <t>EU CR7-A</t>
  </si>
  <si>
    <t>EU CR7</t>
  </si>
  <si>
    <t>EU CR8</t>
  </si>
  <si>
    <t>EU CR9</t>
  </si>
  <si>
    <t>EU CR9.1</t>
  </si>
  <si>
    <t>EU CR10</t>
  </si>
  <si>
    <t>EU CCRA</t>
  </si>
  <si>
    <t>EU CCR2</t>
  </si>
  <si>
    <t>EU CCR4</t>
  </si>
  <si>
    <t>EU CCR5</t>
  </si>
  <si>
    <t>EU CCR6</t>
  </si>
  <si>
    <t>EU CCR7</t>
  </si>
  <si>
    <t>EU MR2-A</t>
  </si>
  <si>
    <t>EU MR2-B</t>
  </si>
  <si>
    <t>EU MR3</t>
  </si>
  <si>
    <t>EU MR4</t>
  </si>
  <si>
    <t>EU REMA</t>
  </si>
  <si>
    <t>EU REM1</t>
  </si>
  <si>
    <t>EU REM2</t>
  </si>
  <si>
    <t>EU REM3</t>
  </si>
  <si>
    <t>EU REM4</t>
  </si>
  <si>
    <t>EU REM5</t>
  </si>
  <si>
    <t>EU AE2</t>
  </si>
  <si>
    <t>EU AE1</t>
  </si>
  <si>
    <t>EU AE3</t>
  </si>
  <si>
    <t>EU AE4</t>
  </si>
  <si>
    <t>c + d</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</si>
  <si>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</si>
  <si>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</si>
  <si>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</si>
  <si>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</si>
  <si>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</si>
  <si>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</si>
  <si>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</si>
  <si>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</si>
  <si>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</si>
  <si>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</si>
  <si>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</si>
  <si>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</si>
  <si>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</si>
  <si>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</si>
  <si>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</si>
  <si>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</si>
  <si>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</si>
  <si>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</si>
  <si>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</si>
  <si>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</si>
  <si>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</si>
  <si>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</si>
  <si>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</si>
  <si>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</si>
  <si>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</si>
  <si>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</si>
  <si>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EU MR1</t>
  </si>
  <si>
    <r>
      <rPr>
        <b/>
        <sz val="9"/>
        <rFont val="Times New Roman"/>
        <family val="1"/>
        <charset val="204"/>
      </rPr>
      <t>Available capital (amounts)</t>
    </r>
  </si>
  <si>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</si>
  <si>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</si>
  <si>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</si>
  <si>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</si>
  <si>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r>
      <rPr>
        <b/>
        <sz val="9"/>
        <rFont val="Times New Roman"/>
        <family val="1"/>
        <charset val="204"/>
      </rPr>
      <t>Risk-weighted assets (amounts)</t>
    </r>
  </si>
  <si>
    <t>Total risk-weighted assets</t>
  </si>
  <si>
    <t>Total risk-weighted assets as if IFRS 9 or analogous ECLs transitional arrangements had not been applied</t>
  </si>
  <si>
    <r>
      <rPr>
        <b/>
        <sz val="9"/>
        <rFont val="Times New Roman"/>
        <family val="1"/>
        <charset val="204"/>
      </rPr>
      <t>Capital ratios</t>
    </r>
  </si>
  <si>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</si>
  <si>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</si>
  <si>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</si>
  <si>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r>
      <rPr>
        <b/>
        <sz val="9"/>
        <rFont val="Times New Roman"/>
        <family val="1"/>
        <charset val="204"/>
      </rPr>
      <t>Leverage ratio</t>
    </r>
  </si>
  <si>
    <t>Leverage ratio total exposure measure</t>
  </si>
  <si>
    <t>Leverage ratio as if IFRS 9 or analogous ECLs transitional arrangements had not been applied</t>
  </si>
  <si>
    <t>In thousands of BGN/ #*</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</si>
  <si>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</si>
  <si>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</si>
  <si>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</si>
  <si>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</si>
  <si>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</si>
  <si>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</si>
  <si>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</si>
  <si>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</si>
  <si>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</si>
  <si>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</si>
  <si>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</si>
  <si>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</si>
  <si>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</si>
  <si>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</si>
  <si>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</si>
  <si>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 If not stated otherwise, the data corresponds to the definition for "transitional" treatment</t>
  </si>
  <si>
    <t>* Securitisation is not applicable to DSK Bank on a consolidated level</t>
  </si>
  <si>
    <t>* the number of employees has been calculated using the full working time method</t>
  </si>
  <si>
    <t>EU INS1</t>
  </si>
  <si>
    <t>EU INS2</t>
  </si>
  <si>
    <t>EU OVC</t>
  </si>
  <si>
    <t>EU LIA</t>
  </si>
  <si>
    <t>EU LI3: Outline of the differences in the scopes of consolidation (entity by entity)</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</si>
  <si>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</si>
  <si>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</si>
  <si>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</si>
  <si>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</si>
  <si>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</si>
  <si>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</si>
  <si>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</si>
  <si>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</si>
  <si>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</si>
  <si>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</si>
  <si>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MR1: Market risk under the standardised approach</t>
  </si>
  <si>
    <t>EU OR1: Operational risk own funds requirements and risk-weighted exposure amounts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</si>
  <si>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</si>
  <si>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</si>
  <si>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</si>
  <si>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</si>
  <si>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LR2: LRCom - Leverage ratio common disclosure</t>
  </si>
  <si>
    <t>EU CCyB2: Amount of institution-specific countercyclical capital buffer</t>
  </si>
  <si>
    <t>EU CCyB1: Geographical distribution of credit exposures relevant for the calculation of the countercyclical buffer</t>
  </si>
  <si>
    <t>EU AE1: Encumbered and unencumbered assets</t>
  </si>
  <si>
    <t>EU AE2: Collateral received and own debt securities issued</t>
  </si>
  <si>
    <t>EU AE3: Sources of encumbrance</t>
  </si>
  <si>
    <t>EU REM4: Remuneration of 1 million EUR or more per year</t>
  </si>
  <si>
    <t/>
  </si>
  <si>
    <t>EU IRRBB1: Interest rate risks of non-trading book activities</t>
  </si>
  <si>
    <t>s</t>
  </si>
  <si>
    <t>EU-g</t>
  </si>
  <si>
    <t>EU-h</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</si>
  <si>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</si>
  <si>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</si>
  <si>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</si>
  <si>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</si>
  <si>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</si>
  <si>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</si>
  <si>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</si>
  <si>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</si>
  <si>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</si>
  <si>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</si>
  <si>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</si>
  <si>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of which - prudential treatment of the softwear assets</t>
  </si>
  <si>
    <t>Capital: Total own funds</t>
  </si>
  <si>
    <t>Other regulatory adjusments</t>
  </si>
  <si>
    <t>** Columns b, e and i are not disclosed as they are not applicable</t>
  </si>
  <si>
    <t>* List of countries included as Other countries</t>
  </si>
  <si>
    <t>2022/нова форма</t>
  </si>
  <si>
    <t>Дари</t>
  </si>
  <si>
    <t>НН: последно подаване на отчета по меморандума е било към 31.12.2022 г.| Писмо БНБ-20820/17022023</t>
  </si>
  <si>
    <t>НН: последно подаване на отчета по меморандума е било към 31.12.2022 г.| Писмо БНБ-20820/17022024</t>
  </si>
  <si>
    <t>НН: последно подаване на отчета по меморандума е било към 31.12.2022 г.| Писмо БНБ-20820/17022025</t>
  </si>
  <si>
    <t>EU-SECA</t>
  </si>
  <si>
    <t>EU-SEC1</t>
  </si>
  <si>
    <t>EU-SEC2</t>
  </si>
  <si>
    <t>EU-SEC3</t>
  </si>
  <si>
    <t>EU-SEC4</t>
  </si>
  <si>
    <t>EU-SEC5</t>
  </si>
  <si>
    <t>Not appl – IRB approach</t>
  </si>
  <si>
    <t>Not appl - securitisation positions</t>
  </si>
  <si>
    <t xml:space="preserve">EU MRB </t>
  </si>
  <si>
    <t>? в тбл или в текстовата част</t>
  </si>
  <si>
    <r>
      <t xml:space="preserve">EU CR6-A – Scope of the use of IRB </t>
    </r>
    <r>
      <rPr>
        <sz val="8"/>
        <color rgb="FFC00000"/>
        <rFont val="Times New Roman"/>
        <family val="1"/>
        <charset val="204"/>
      </rPr>
      <t>and SA approaches</t>
    </r>
  </si>
  <si>
    <t>not present in our list - NotApp</t>
  </si>
  <si>
    <t xml:space="preserve"> EU OVA</t>
  </si>
  <si>
    <t xml:space="preserve"> EU OVB</t>
  </si>
  <si>
    <t>NotApp - не отчитаме CVA risk</t>
  </si>
  <si>
    <t>EU CR2a показваме като EU CR2-A</t>
  </si>
  <si>
    <t>=ICAAP Capital structure - EP</t>
  </si>
  <si>
    <t>Инчето</t>
  </si>
  <si>
    <t>? в тбл или в текстовата част - ЧР (Бедиха, Ани Георгиева), Правно (Гери Хаджипантелеева)</t>
  </si>
  <si>
    <t>? в тбл или в текстовата част - Управление на капитала</t>
  </si>
  <si>
    <t>NotApp - няма разлики в обхвата на консолидация за счетоводни и за целите на пруденциалния надзор</t>
  </si>
  <si>
    <t>? в тбл или в текстовата част - Регулаторна и оперативна отчетност</t>
  </si>
  <si>
    <t>? в тбл или в текстовата част - Управление на активите и пасивите</t>
  </si>
  <si>
    <t>? в тбл или в текстовата част - Управление на капитала/ Отчети и регулации</t>
  </si>
  <si>
    <t>? в тбл или в текстовата част - ЧР (Живка, Иван Георгиев)</t>
  </si>
  <si>
    <t>? в тбл или в текстовата част - Отчети и регулации</t>
  </si>
  <si>
    <t>Art 45J - Annex 1 - Reporting of MREL decisions</t>
  </si>
  <si>
    <t>Annex I - Templates for ESG prudential disclosures</t>
  </si>
  <si>
    <t xml:space="preserve">EU IRRBBA - Qualitative information on interest rate risks of non-trading book activities </t>
  </si>
  <si>
    <t>EU IRRBB1 -  Interest rate risks of non-trading book activities</t>
  </si>
  <si>
    <t>EU IRRBBА</t>
  </si>
  <si>
    <t>Annex I (Annex XXXVII- IRRBB tmpl)</t>
  </si>
  <si>
    <t>шаблон_версия на англ. език</t>
  </si>
  <si>
    <t>free</t>
  </si>
  <si>
    <t>Управление на капитала/ Отчети и регулации</t>
  </si>
  <si>
    <t>Човешки ресурси/ Правно</t>
  </si>
  <si>
    <t>? в тбл или в текстовата част - Операционен риск</t>
  </si>
  <si>
    <t>шаблон_версия на бълг. език</t>
  </si>
  <si>
    <t>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t>
  </si>
  <si>
    <t>2_BG_annexe_acte_autonome_nlw_part1_v1</t>
  </si>
  <si>
    <t>1_BG_annexe_acte_autonome_nlw_part1_v1</t>
  </si>
  <si>
    <t>3_BG_annexe_acte_autonome_nlw_part1_v2</t>
  </si>
  <si>
    <t>4_BG_annexe_acte_autonome_nlw_part1_v1</t>
  </si>
  <si>
    <t>13_BG_annexe_acte_autonome_nlw_part1_v1</t>
  </si>
  <si>
    <t>10_BG_annexe_acte_autonome_nlw_part1_v1</t>
  </si>
  <si>
    <t>9_BG_annexe_acte_autonome_nlw_part1_v1</t>
  </si>
  <si>
    <t>8_BG_annexe_acte_autonome_nlw_part1_v1</t>
  </si>
  <si>
    <t>7_BG_annexe_acte_autonome_nlw_part1_v1</t>
  </si>
  <si>
    <t>6_BG_annexe_acte_autonome_nlw_part1_v1</t>
  </si>
  <si>
    <t>5_BG_annexe_acte_autonome_nlw_part1_v1</t>
  </si>
  <si>
    <t>15_BG_annexe_acte_autonome_nlw_part1_v2</t>
  </si>
  <si>
    <t>18_BG_annexe_acte_autonome_nlw_part1_v1</t>
  </si>
  <si>
    <t>17_BG_annexe_acte_autonome_nlw_part1_v1</t>
  </si>
  <si>
    <t>16_BG_annexe_acte_autonome_nlw_part1_v1</t>
  </si>
  <si>
    <t>ICAAP</t>
  </si>
  <si>
    <t>Мария Петрова</t>
  </si>
  <si>
    <t>Мариян Давидов</t>
  </si>
  <si>
    <t>? в тбл или в текстовата част - Пазарен риск</t>
  </si>
  <si>
    <t>като таблица</t>
  </si>
  <si>
    <t>политики на нетиране</t>
  </si>
  <si>
    <t>Регулаторна и оперативна отчетност 2023; Отчети и регулации 2024</t>
  </si>
  <si>
    <t xml:space="preserve">Assets held for sale </t>
  </si>
  <si>
    <t>Liabilities directly associated with the assets held for sale</t>
  </si>
  <si>
    <t>Public or private placement</t>
  </si>
  <si>
    <t>3a </t>
  </si>
  <si>
    <t>Contractual recognition of write down and conversion powers of resolution authorities</t>
  </si>
  <si>
    <t>Private</t>
  </si>
  <si>
    <t>Loan facility agreement</t>
  </si>
  <si>
    <t>dated</t>
  </si>
  <si>
    <t>21.12.2022
29.03.2023</t>
  </si>
  <si>
    <t>37a</t>
  </si>
  <si>
    <t>Link to the full term and conditions of the instrument (signposting)</t>
  </si>
  <si>
    <t>34a </t>
  </si>
  <si>
    <t>Type of subordination (only for eligible liabilities)</t>
  </si>
  <si>
    <t>EU-34b</t>
  </si>
  <si>
    <t>Ranking of the instrument in normal insolvency proceedings</t>
  </si>
  <si>
    <t>21.12.2032
29.03.2033</t>
  </si>
  <si>
    <t>BGN 225 m.
BGN 225 m.</t>
  </si>
  <si>
    <t>Amount of qualifying items referred to in Article 494a(1) CRR subject to phase out from AT1</t>
  </si>
  <si>
    <t>Amount of qualifying items referred to in Article 494b(1) CRR subject to phase out from AT1</t>
  </si>
  <si>
    <t>33a</t>
  </si>
  <si>
    <t>33b</t>
  </si>
  <si>
    <t>47a</t>
  </si>
  <si>
    <t>47b</t>
  </si>
  <si>
    <t>Amount of qualifying  items referred to in Article 494a(2) CRR subject to phase out from T2</t>
  </si>
  <si>
    <t>Amount of qualifying  items referred to in Article 494b(2) CRR subject to phase out from T2</t>
  </si>
  <si>
    <t>Reference то ров ин EU CC1</t>
  </si>
  <si>
    <t>Capital and Liabilities</t>
  </si>
  <si>
    <t>3m Euribor + 700 bp (7%)
3m Euribor + 506 bp (5,06%)</t>
  </si>
  <si>
    <t>Liability – amortised cost</t>
  </si>
  <si>
    <t>Mandatory</t>
  </si>
  <si>
    <t>Capital instruments eligible as T2 Capital</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</si>
  <si>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</si>
  <si>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</si>
  <si>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</si>
  <si>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</si>
  <si>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</si>
  <si>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</si>
  <si>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</si>
  <si>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</si>
  <si>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</si>
  <si>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</si>
  <si>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</si>
  <si>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</si>
  <si>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</si>
  <si>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</si>
  <si>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</si>
  <si>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</si>
  <si>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</si>
  <si>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</si>
  <si>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</si>
  <si>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</si>
  <si>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</si>
  <si>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</si>
  <si>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</si>
  <si>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</si>
  <si>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</si>
  <si>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</si>
  <si>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</si>
  <si>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</si>
  <si>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</si>
  <si>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Others</t>
  </si>
  <si>
    <t xml:space="preserve">not applicable - only for reporting entities in accordance with Article 45e </t>
  </si>
  <si>
    <t xml:space="preserve"> 31.12.2023</t>
  </si>
  <si>
    <t>ЧР (Бедиха, Ани Георгиева); RISK - Л. Дойкова</t>
  </si>
  <si>
    <t>извън обхвата, докато не станем point of entry</t>
  </si>
  <si>
    <t>NotApp - не сме point of entry</t>
  </si>
  <si>
    <t>according to art. 94(1) 12 of the Bank Bankruptcy Act</t>
  </si>
  <si>
    <t>according to art.94(1) 13 of the Bank Bankruptcy Act</t>
  </si>
  <si>
    <t>Other differences - art. 36, m) CRR</t>
  </si>
  <si>
    <t>Differences due to consideration of provisions - art. 437a CRR</t>
  </si>
  <si>
    <t>отговорни лица</t>
  </si>
  <si>
    <t>Горица Марова</t>
  </si>
  <si>
    <t>Живка</t>
  </si>
  <si>
    <t>вид на представяне на качествената информация - табличен / свободен текст</t>
  </si>
  <si>
    <t>кач.инф. (име на файл)</t>
  </si>
  <si>
    <t>инд._бълг. език</t>
  </si>
  <si>
    <t>конс._бълг. език</t>
  </si>
  <si>
    <t>инд._англ. език</t>
  </si>
  <si>
    <t>конс._англ. език</t>
  </si>
  <si>
    <t>финална проверка - количествена инф. (excel-файл)</t>
  </si>
  <si>
    <t>качествена информация</t>
  </si>
  <si>
    <t>обосновка, ако някоя от изискваните форми няма да на бъде попълвана</t>
  </si>
  <si>
    <t>аналитична</t>
  </si>
  <si>
    <t>количествена</t>
  </si>
  <si>
    <t xml:space="preserve">финална проверка - качествена инф. (word-файл - включва обща част и минимално изисквана информация)
</t>
  </si>
  <si>
    <t>(дата)</t>
  </si>
  <si>
    <t>dsk Ventures EAD</t>
  </si>
  <si>
    <t>Basel III
2024 Regulatory</t>
  </si>
  <si>
    <t xml:space="preserve">Paid up capital instruments </t>
  </si>
  <si>
    <t>(-) Goodwill</t>
  </si>
  <si>
    <t>(-) Other intangible assets</t>
  </si>
  <si>
    <t>o.w. deduction related to prudential provisioning</t>
  </si>
  <si>
    <t>Internal assessment
Economic perspective
2024</t>
  </si>
  <si>
    <t>FV adjustments on loan portfolio</t>
  </si>
  <si>
    <t>Regulatory requirement
Normative perspective
2024</t>
  </si>
  <si>
    <t>FX risk: Capital requirements for foreigh exchange risk as at 31 December 2024</t>
  </si>
  <si>
    <t>(A) Amount at 31.12.2024</t>
  </si>
  <si>
    <t xml:space="preserve"> 31.12.2024</t>
  </si>
  <si>
    <t>Year-end Disclosure of DSK Bank as of 2024 on a Consolidated level</t>
  </si>
  <si>
    <t>Link to table</t>
  </si>
  <si>
    <t>Table name</t>
  </si>
  <si>
    <t>Table which DSK Bank does not disclose (not applicable)</t>
  </si>
  <si>
    <t>Prudent valuation adjustments (PVA)</t>
  </si>
  <si>
    <t>Scope of the use of IRB and SA approaches</t>
  </si>
  <si>
    <t>IRB approach – Credit risk exposures by exposure class and PD range</t>
  </si>
  <si>
    <t>IRB approach – Disclosure of the extent of the use of CRM techniques</t>
  </si>
  <si>
    <t>IRB approach – Effect on the RWEAs of credit derivatives used as CRM techniques</t>
  </si>
  <si>
    <t xml:space="preserve">RWEA flow statements of credit risk exposures under the IRB approach </t>
  </si>
  <si>
    <t>IRB approach – Back-testing of PD per exposure class (fixed PD scale)</t>
  </si>
  <si>
    <t>Back-testing of PD per exposure class (only for  PD estimates according to Article 180(1)(f))</t>
  </si>
  <si>
    <t xml:space="preserve"> Specialised lending and equity exposures under the simple riskweighted approach</t>
  </si>
  <si>
    <t>Transactions subject to own funds requirements for CVA risk</t>
  </si>
  <si>
    <t>IRB approach – CCR exposures by exposure class and PD scale</t>
  </si>
  <si>
    <t>RWEA flow statements of CCR exposures under the IMM</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</si>
  <si>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</si>
  <si>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</si>
  <si>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</si>
  <si>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</si>
  <si>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</si>
  <si>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</si>
  <si>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</si>
  <si>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</si>
  <si>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</si>
  <si>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</si>
  <si>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Market risk under the internal Model Approach (IMA)</t>
  </si>
  <si>
    <t>RWA flow statements of market risk exposures under the IMA</t>
  </si>
  <si>
    <t>IMA values for trading portfolios</t>
  </si>
  <si>
    <t>Comparison of VaR estimates with gains/losses</t>
  </si>
  <si>
    <t>Banking book- Climate Change transition risk: Credit quality of exposures by sector, emissions and residual maturity</t>
  </si>
  <si>
    <t>2.CC Trans-BB.RE collateral</t>
  </si>
  <si>
    <t>Banking book - Climate change transition risk: Loans collateralised by immovable property - Energy efficiency of the collateral</t>
  </si>
  <si>
    <t>Banking book - Climate change transition risk: Exposures to top 20 carbon-intensive firms</t>
  </si>
  <si>
    <t>Banking book - Climate change physical risk: Exposures subject to physical risk</t>
  </si>
  <si>
    <t>Other climate change mitigating actions that are not covered in the EU Taxonomy</t>
  </si>
  <si>
    <t>Key metrics - MREL and, where applicable, G-SII requirement for own funds and eligible liabilities - resolution entity</t>
  </si>
  <si>
    <t>Creditor ranking - Entity that is not a resolution entity</t>
  </si>
  <si>
    <t>TLAC3a: creditor ranking - resolution entity/ EU TLAC3b: creditor ranking - resolution entity</t>
  </si>
  <si>
    <t>Table disclosed on standalone level only</t>
  </si>
  <si>
    <t>Quantitative information of LCR</t>
  </si>
  <si>
    <t xml:space="preserve">Net Stable Funding Ratio </t>
  </si>
  <si>
    <t>Composition - MREL and, where applicable, G-SII Requirement for own funds and eligible liabilities</t>
  </si>
  <si>
    <t>EU ILAC</t>
  </si>
  <si>
    <t>Internal loss absorbing capacity: internal MREL and, where applicable, requirement for own funds and eligible liabilities for non-EU G-SIIs</t>
  </si>
  <si>
    <t>Mongolia</t>
  </si>
  <si>
    <t>Sudan</t>
  </si>
  <si>
    <t>Estonia</t>
  </si>
  <si>
    <t>United Arab Emirates</t>
  </si>
  <si>
    <t>Afghanistan</t>
  </si>
  <si>
    <t>Senegal</t>
  </si>
  <si>
    <t>Kyrgyzstan</t>
  </si>
  <si>
    <t>Jordan</t>
  </si>
  <si>
    <t>Malta</t>
  </si>
  <si>
    <t>Guinea</t>
  </si>
  <si>
    <t>Kosovo</t>
  </si>
  <si>
    <t>Cyprus</t>
  </si>
  <si>
    <t>Uzbekistan</t>
  </si>
  <si>
    <t>Cameroon</t>
  </si>
  <si>
    <t>Pakistan</t>
  </si>
  <si>
    <t>Côte D'Ivoire</t>
  </si>
  <si>
    <t>Thailand</t>
  </si>
  <si>
    <t>Colombia</t>
  </si>
  <si>
    <t>Azerbaijan</t>
  </si>
  <si>
    <t>Luxembourg</t>
  </si>
  <si>
    <t>New Zealand</t>
  </si>
  <si>
    <t>Iraq</t>
  </si>
  <si>
    <t>Latvia</t>
  </si>
  <si>
    <t>Nicaragua</t>
  </si>
  <si>
    <t>Korea, Republic Of</t>
  </si>
  <si>
    <t>Madagascar</t>
  </si>
  <si>
    <t>Paraguay</t>
  </si>
  <si>
    <t>Venezuela, Bolivarian Republic Of</t>
  </si>
  <si>
    <t>Philippines</t>
  </si>
  <si>
    <t>Kenya</t>
  </si>
  <si>
    <t>Sao Tome And Principe</t>
  </si>
  <si>
    <t>Indonesia</t>
  </si>
  <si>
    <t>Vietnam</t>
  </si>
  <si>
    <t>List of countries included as Other countries</t>
  </si>
  <si>
    <t>On-balance-sheet exposures-Other countries</t>
  </si>
  <si>
    <t>Off-balance-sheet exposures-Other countries</t>
  </si>
  <si>
    <t>Other country</t>
  </si>
  <si>
    <t>Iceland</t>
  </si>
  <si>
    <t>Algeria</t>
  </si>
  <si>
    <t>Nort Macedonia</t>
  </si>
  <si>
    <t>Mexico</t>
  </si>
  <si>
    <t>Grenada</t>
  </si>
  <si>
    <t>Norway</t>
  </si>
  <si>
    <t>Morocco</t>
  </si>
  <si>
    <t>Australia</t>
  </si>
  <si>
    <t>Viet Nam</t>
  </si>
  <si>
    <t>Congo</t>
  </si>
  <si>
    <t>Ecuador</t>
  </si>
  <si>
    <t>Yemen</t>
  </si>
  <si>
    <t>Macedonia, The Former Yugoslav Republic Of</t>
  </si>
  <si>
    <t>Montenegro</t>
  </si>
  <si>
    <t>* DSK Bank has no credit derivatives in its wallets</t>
  </si>
  <si>
    <t>* when Net positions exceed 2% of Total Own Funds for Solvency Purposes</t>
  </si>
  <si>
    <t>** EUR positions are not included in Net Position nor is subject to capital requirements</t>
  </si>
  <si>
    <t>International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</si>
</sst>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s>
  <fonts count="135">
    <font>
      <sz val="10"/>
      <name val="Arial"/>
    </font>
    <font>
      <sz val="11"/>
      <color theme="1"/>
      <name val="Calibri"/>
      <family val="2"/>
      <charset val="204"/>
      <scheme val="minor"/>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9"/>
      <color rgb="FFFF6699"/>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sz val="9"/>
      <color rgb="FF0070C0"/>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i/>
      <sz val="9"/>
      <name val="Times New Roman"/>
      <family val="1"/>
      <charset val="204"/>
    </font>
    <font>
      <sz val="9"/>
      <name val="Times New Roman"/>
      <family val="1"/>
      <charset val="204"/>
    </font>
    <font>
      <b/>
      <sz val="9"/>
      <name val="Times New Roman"/>
      <family val="1"/>
      <charset val="204"/>
    </font>
    <font>
      <sz val="9"/>
      <color indexed="8"/>
      <name val="Times New Roman"/>
      <family val="1"/>
      <charset val="204"/>
    </font>
    <font>
      <i/>
      <sz val="9"/>
      <name val="Times New Roman"/>
      <family val="1"/>
      <charset val="204"/>
    </font>
    <font>
      <sz val="9"/>
      <color theme="1"/>
      <name val="Times New Roman"/>
      <family val="1"/>
      <charset val="204"/>
    </font>
    <font>
      <sz val="8"/>
      <color theme="1"/>
      <name val="Times New Roman"/>
      <family val="1"/>
      <charset val="204"/>
    </font>
    <font>
      <b/>
      <sz val="8"/>
      <color theme="1"/>
      <name val="Times New Roman"/>
      <family val="1"/>
      <charset val="204"/>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color rgb="FFFF0000"/>
      <name val="Times New Roman"/>
      <family val="1"/>
      <charset val="204"/>
    </font>
    <font>
      <sz val="8"/>
      <name val="Arial"/>
      <family val="2"/>
      <charset val="204"/>
    </font>
    <font>
      <sz val="10"/>
      <color indexed="8"/>
      <name val="Helvetica Neue"/>
    </font>
    <font>
      <sz val="10"/>
      <name val="Times New Roman"/>
      <family val="1"/>
      <charset val="204"/>
    </font>
    <font>
      <sz val="11"/>
      <name val="Calibri"/>
      <family val="2"/>
      <scheme val="minor"/>
    </font>
    <font>
      <b/>
      <sz val="20"/>
      <name val="Arial"/>
      <family val="2"/>
    </font>
    <font>
      <sz val="9"/>
      <color theme="0" tint="-0.249977111117893"/>
      <name val="Times New Roman"/>
      <family val="1"/>
      <charset val="204"/>
    </font>
    <font>
      <sz val="8"/>
      <color rgb="FFC00000"/>
      <name val="Times New Roman"/>
      <family val="1"/>
      <charset val="204"/>
    </font>
    <font>
      <b/>
      <sz val="10"/>
      <name val="Times New Roman"/>
      <family val="1"/>
      <charset val="204"/>
    </font>
    <font>
      <strike/>
      <sz val="9"/>
      <name val="Times New Roman"/>
      <family val="1"/>
      <charset val="204"/>
    </font>
    <font>
      <sz val="10"/>
      <color rgb="FFC00000"/>
      <name val="Arial"/>
      <family val="2"/>
      <charset val="204"/>
    </font>
    <font>
      <sz val="9"/>
      <name val="Calibri"/>
      <family val="2"/>
      <scheme val="minor"/>
    </font>
    <font>
      <sz val="8"/>
      <color indexed="8"/>
      <name val="Times New Roman"/>
      <family val="1"/>
      <charset val="204"/>
    </font>
    <font>
      <u/>
      <sz val="11"/>
      <color theme="10"/>
      <name val="Calibri"/>
      <family val="2"/>
      <scheme val="minor"/>
    </font>
    <font>
      <sz val="8"/>
      <color rgb="FF000000"/>
      <name val="Calibri"/>
      <family val="2"/>
      <scheme val="minor"/>
    </font>
    <font>
      <sz val="8"/>
      <name val="Calibri"/>
      <family val="2"/>
      <scheme val="minor"/>
    </font>
    <font>
      <b/>
      <u/>
      <sz val="8"/>
      <color theme="0"/>
      <name val="Times New Roman"/>
      <family val="1"/>
      <charset val="204"/>
    </font>
    <font>
      <b/>
      <sz val="9"/>
      <color theme="0"/>
      <name val="Times New Roman"/>
      <family val="1"/>
      <charset val="204"/>
    </font>
    <font>
      <sz val="9"/>
      <color theme="0"/>
      <name val="Times New Roman"/>
      <family val="1"/>
      <charset val="204"/>
    </font>
    <font>
      <sz val="9"/>
      <color rgb="FFFF0000"/>
      <name val="Times New Roman"/>
      <family val="1"/>
    </font>
    <font>
      <i/>
      <sz val="9"/>
      <color theme="0"/>
      <name val="Times New Roman"/>
      <family val="1"/>
      <charset val="204"/>
    </font>
    <font>
      <b/>
      <sz val="10"/>
      <color theme="0"/>
      <name val="Times New Roman"/>
      <family val="1"/>
      <charset val="204"/>
    </font>
    <font>
      <sz val="10"/>
      <color theme="0"/>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b/>
      <strike/>
      <sz val="9"/>
      <name val="Times New Roman"/>
      <family val="1"/>
      <charset val="204"/>
    </font>
    <font>
      <b/>
      <u/>
      <sz val="8"/>
      <color theme="0"/>
      <name val="Times New Roman"/>
      <family val="1"/>
    </font>
    <font>
      <sz val="8"/>
      <color theme="1"/>
      <name val="Times New Roman"/>
      <family val="1"/>
    </font>
    <font>
      <sz val="8"/>
      <name val="Times New Roman"/>
      <family val="1"/>
    </font>
    <font>
      <sz val="8"/>
      <color rgb="FF000000"/>
      <name val="Times New Roman"/>
      <family val="1"/>
    </font>
    <font>
      <sz val="8"/>
      <color theme="2" tint="-0.499984740745262"/>
      <name val="Times New Roman"/>
      <family val="1"/>
    </font>
    <font>
      <sz val="8"/>
      <color theme="0" tint="-0.34998626667073579"/>
      <name val="Times New Roman"/>
      <family val="1"/>
    </font>
    <font>
      <sz val="8"/>
      <color rgb="FFC00000"/>
      <name val="Arial"/>
      <family val="2"/>
      <charset val="204"/>
    </font>
    <font>
      <strike/>
      <sz val="8"/>
      <color rgb="FFC00000"/>
      <name val="Arial"/>
      <family val="2"/>
      <charset val="204"/>
    </font>
    <font>
      <sz val="10"/>
      <color theme="0" tint="-0.34998626667073579"/>
      <name val="Arial"/>
      <family val="2"/>
      <charset val="204"/>
    </font>
    <font>
      <sz val="8"/>
      <color theme="5" tint="-0.249977111117893"/>
      <name val="Times New Roman"/>
      <family val="1"/>
    </font>
    <font>
      <sz val="8"/>
      <color theme="5" tint="-0.249977111117893"/>
      <name val="Arial"/>
      <family val="2"/>
      <charset val="204"/>
    </font>
    <font>
      <sz val="8"/>
      <color theme="0" tint="-0.14999847407452621"/>
      <name val="Arial"/>
      <family val="2"/>
      <charset val="204"/>
    </font>
    <font>
      <strike/>
      <sz val="8"/>
      <color theme="0" tint="-0.14999847407452621"/>
      <name val="Arial"/>
      <family val="2"/>
      <charset val="204"/>
    </font>
    <font>
      <sz val="8"/>
      <name val="Arial"/>
      <family val="2"/>
      <charset val="204"/>
    </font>
    <font>
      <b/>
      <i/>
      <sz val="9"/>
      <color rgb="FFFF0000"/>
      <name val="Times New Roman"/>
      <family val="1"/>
      <charset val="204"/>
    </font>
    <font>
      <sz val="8"/>
      <color rgb="FFFF0000"/>
      <name val="Times New Roman"/>
      <family val="2"/>
      <charset val="204"/>
    </font>
    <font>
      <sz val="8"/>
      <color theme="0" tint="-4.9989318521683403E-2"/>
      <name val="Arial"/>
      <family val="2"/>
      <charset val="204"/>
    </font>
    <font>
      <sz val="8"/>
      <color rgb="FF0070C0"/>
      <name val="Arial"/>
      <family val="2"/>
      <charset val="204"/>
    </font>
    <font>
      <b/>
      <sz val="8"/>
      <name val="Arial"/>
      <family val="2"/>
    </font>
    <font>
      <b/>
      <sz val="8"/>
      <color theme="0" tint="-0.14999847407452621"/>
      <name val="Arial"/>
      <family val="2"/>
    </font>
    <font>
      <sz val="8"/>
      <color theme="0" tint="-0.249977111117893"/>
      <name val="Arial"/>
      <family val="2"/>
      <charset val="204"/>
    </font>
    <font>
      <b/>
      <sz val="11"/>
      <color theme="0"/>
      <name val="Times New Roman"/>
      <family val="1"/>
      <charset val="204"/>
    </font>
    <font>
      <sz val="10"/>
      <name val="Arial"/>
      <family val="2"/>
      <charset val="204"/>
    </font>
    <font>
      <b/>
      <sz val="16"/>
      <color rgb="FF3EB41E"/>
      <name val="Squad"/>
      <charset val="204"/>
    </font>
    <font>
      <b/>
      <sz val="10"/>
      <color theme="0"/>
      <name val="Squad"/>
      <charset val="204"/>
    </font>
    <font>
      <sz val="10"/>
      <name val="Squad"/>
      <charset val="204"/>
    </font>
    <font>
      <sz val="9"/>
      <name val="Squad"/>
      <charset val="204"/>
    </font>
    <font>
      <u/>
      <sz val="10"/>
      <color theme="10"/>
      <name val="Squad"/>
      <charset val="204"/>
    </font>
    <font>
      <b/>
      <sz val="9"/>
      <color rgb="FF3EB41E"/>
      <name val="Squad"/>
      <charset val="204"/>
    </font>
    <font>
      <b/>
      <i/>
      <sz val="9"/>
      <color rgb="FF3EB41E"/>
      <name val="Squad"/>
      <charset val="204"/>
    </font>
  </fonts>
  <fills count="63">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5" tint="0.39997558519241921"/>
        <bgColor indexed="64"/>
      </patternFill>
    </fill>
    <fill>
      <patternFill patternType="solid">
        <fgColor theme="9" tint="0.39997558519241921"/>
        <bgColor indexed="64"/>
      </patternFill>
    </fill>
    <fill>
      <patternFill patternType="solid">
        <fgColor rgb="FF7030A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FBFBF"/>
        <bgColor indexed="64"/>
      </patternFill>
    </fill>
    <fill>
      <patternFill patternType="solid">
        <fgColor rgb="FFA6A6A6"/>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99FFCC"/>
        <bgColor indexed="64"/>
      </patternFill>
    </fill>
    <fill>
      <patternFill patternType="solid">
        <fgColor theme="8" tint="-0.499984740745262"/>
        <bgColor indexed="64"/>
      </patternFill>
    </fill>
    <fill>
      <patternFill patternType="solid">
        <fgColor rgb="FFFDFFE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EDEE8"/>
        <bgColor indexed="64"/>
      </patternFill>
    </fill>
    <fill>
      <patternFill patternType="solid">
        <fgColor theme="9"/>
        <bgColor indexed="64"/>
      </patternFill>
    </fill>
    <fill>
      <patternFill patternType="solid">
        <fgColor rgb="FF3EB41E"/>
        <bgColor indexed="64"/>
      </patternFill>
    </fill>
    <fill>
      <patternFill patternType="solid">
        <fgColor rgb="FFB3FFFF"/>
        <bgColor indexed="64"/>
      </patternFill>
    </fill>
    <fill>
      <patternFill patternType="solid">
        <fgColor rgb="FFFF9999"/>
        <bgColor indexed="64"/>
      </patternFill>
    </fill>
    <fill>
      <patternFill patternType="solid">
        <fgColor rgb="FFD7BAFE"/>
        <bgColor indexed="64"/>
      </patternFill>
    </fill>
    <fill>
      <patternFill patternType="solid">
        <fgColor theme="6" tint="0.79998168889431442"/>
        <bgColor indexed="64"/>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theme="1"/>
      </right>
      <top/>
      <bottom style="thin">
        <color theme="1"/>
      </bottom>
      <diagonal/>
    </border>
    <border>
      <left/>
      <right/>
      <top style="medium">
        <color rgb="FF3EB41E"/>
      </top>
      <bottom style="medium">
        <color rgb="FF3EB41E"/>
      </bottom>
      <diagonal/>
    </border>
  </borders>
  <cellStyleXfs count="247">
    <xf numFmtId="0" fontId="0" fillId="0" borderId="0"/>
    <xf numFmtId="0" fontId="4" fillId="0" borderId="1"/>
    <xf numFmtId="0" fontId="5" fillId="0" borderId="1"/>
    <xf numFmtId="0" fontId="13" fillId="0" borderId="1"/>
    <xf numFmtId="0" fontId="12" fillId="0" borderId="1"/>
    <xf numFmtId="9" fontId="12" fillId="0" borderId="1" applyFont="0" applyFill="0" applyBorder="0" applyAlignment="0" applyProtection="0"/>
    <xf numFmtId="0" fontId="20" fillId="0" borderId="1"/>
    <xf numFmtId="9" fontId="3" fillId="0" borderId="1" applyFont="0" applyFill="0" applyBorder="0" applyAlignment="0" applyProtection="0"/>
    <xf numFmtId="9" fontId="22" fillId="0" borderId="1" applyFont="0" applyFill="0" applyBorder="0" applyAlignment="0" applyProtection="0"/>
    <xf numFmtId="0" fontId="3" fillId="0" borderId="1"/>
    <xf numFmtId="0" fontId="3" fillId="0" borderId="1"/>
    <xf numFmtId="0" fontId="3" fillId="0" borderId="1"/>
    <xf numFmtId="0" fontId="5" fillId="0" borderId="1">
      <alignment vertical="center"/>
    </xf>
    <xf numFmtId="0" fontId="24" fillId="0" borderId="16" applyNumberFormat="0" applyFill="0" applyAlignment="0" applyProtection="0"/>
    <xf numFmtId="3" fontId="5" fillId="11" borderId="2" applyFont="0">
      <alignment horizontal="right" vertical="center"/>
      <protection locked="0"/>
    </xf>
    <xf numFmtId="0" fontId="3" fillId="0" borderId="1"/>
    <xf numFmtId="0" fontId="25" fillId="10" borderId="6" applyFont="0" applyBorder="0">
      <alignment horizontal="center" wrapText="1"/>
    </xf>
    <xf numFmtId="0" fontId="26" fillId="0" borderId="1"/>
    <xf numFmtId="0" fontId="5" fillId="0" borderId="1"/>
    <xf numFmtId="9" fontId="22" fillId="0" borderId="1" applyFont="0" applyFill="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46" fillId="14" borderId="1" applyNumberFormat="0" applyBorder="0" applyAlignment="0" applyProtection="0"/>
    <xf numFmtId="0" fontId="46" fillId="15" borderId="1" applyNumberFormat="0" applyBorder="0" applyAlignment="0" applyProtection="0"/>
    <xf numFmtId="0" fontId="46" fillId="16" borderId="1" applyNumberFormat="0" applyBorder="0" applyAlignment="0" applyProtection="0"/>
    <xf numFmtId="0" fontId="46" fillId="17" borderId="1" applyNumberFormat="0" applyBorder="0" applyAlignment="0" applyProtection="0"/>
    <xf numFmtId="0" fontId="46" fillId="18" borderId="1" applyNumberFormat="0" applyBorder="0" applyAlignment="0" applyProtection="0"/>
    <xf numFmtId="0" fontId="46" fillId="19"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2" borderId="1" applyNumberFormat="0" applyBorder="0" applyAlignment="0" applyProtection="0"/>
    <xf numFmtId="0" fontId="22" fillId="22" borderId="1" applyNumberFormat="0" applyBorder="0" applyAlignment="0" applyProtection="0"/>
    <xf numFmtId="0" fontId="22" fillId="22"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3" borderId="1" applyNumberFormat="0" applyBorder="0" applyAlignment="0" applyProtection="0"/>
    <xf numFmtId="0" fontId="22" fillId="23" borderId="1" applyNumberFormat="0" applyBorder="0" applyAlignment="0" applyProtection="0"/>
    <xf numFmtId="0" fontId="22" fillId="23" borderId="1" applyNumberFormat="0" applyBorder="0" applyAlignment="0" applyProtection="0"/>
    <xf numFmtId="0" fontId="46" fillId="20" borderId="1" applyNumberFormat="0" applyBorder="0" applyAlignment="0" applyProtection="0"/>
    <xf numFmtId="0" fontId="46" fillId="21" borderId="1" applyNumberFormat="0" applyBorder="0" applyAlignment="0" applyProtection="0"/>
    <xf numFmtId="0" fontId="46" fillId="22" borderId="1" applyNumberFormat="0" applyBorder="0" applyAlignment="0" applyProtection="0"/>
    <xf numFmtId="0" fontId="46" fillId="17" borderId="1" applyNumberFormat="0" applyBorder="0" applyAlignment="0" applyProtection="0"/>
    <xf numFmtId="0" fontId="46" fillId="20" borderId="1" applyNumberFormat="0" applyBorder="0" applyAlignment="0" applyProtection="0"/>
    <xf numFmtId="0" fontId="46" fillId="23" borderId="1" applyNumberFormat="0" applyBorder="0" applyAlignment="0" applyProtection="0"/>
    <xf numFmtId="0" fontId="22" fillId="20" borderId="1" applyNumberFormat="0" applyBorder="0" applyAlignment="0" applyProtection="0"/>
    <xf numFmtId="0" fontId="22" fillId="21" borderId="1" applyNumberFormat="0" applyBorder="0" applyAlignment="0" applyProtection="0"/>
    <xf numFmtId="0" fontId="22" fillId="22" borderId="1" applyNumberFormat="0" applyBorder="0" applyAlignment="0" applyProtection="0"/>
    <xf numFmtId="0" fontId="22" fillId="17" borderId="1" applyNumberFormat="0" applyBorder="0" applyAlignment="0" applyProtection="0"/>
    <xf numFmtId="0" fontId="22" fillId="20" borderId="1" applyNumberFormat="0" applyBorder="0" applyAlignment="0" applyProtection="0"/>
    <xf numFmtId="0" fontId="22" fillId="23" borderId="1" applyNumberFormat="0" applyBorder="0" applyAlignment="0" applyProtection="0"/>
    <xf numFmtId="0" fontId="42" fillId="24" borderId="1" applyNumberFormat="0" applyBorder="0" applyAlignment="0" applyProtection="0"/>
    <xf numFmtId="0" fontId="42" fillId="21" borderId="1" applyNumberFormat="0" applyBorder="0" applyAlignment="0" applyProtection="0"/>
    <xf numFmtId="0" fontId="42" fillId="22"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27" borderId="1" applyNumberFormat="0" applyBorder="0" applyAlignment="0" applyProtection="0"/>
    <xf numFmtId="0" fontId="65" fillId="24" borderId="1" applyNumberFormat="0" applyBorder="0" applyAlignment="0" applyProtection="0"/>
    <xf numFmtId="0" fontId="65" fillId="21" borderId="1" applyNumberFormat="0" applyBorder="0" applyAlignment="0" applyProtection="0"/>
    <xf numFmtId="0" fontId="65" fillId="22" borderId="1" applyNumberFormat="0" applyBorder="0" applyAlignment="0" applyProtection="0"/>
    <xf numFmtId="0" fontId="65" fillId="25" borderId="1" applyNumberFormat="0" applyBorder="0" applyAlignment="0" applyProtection="0"/>
    <xf numFmtId="0" fontId="65" fillId="26" borderId="1" applyNumberFormat="0" applyBorder="0" applyAlignment="0" applyProtection="0"/>
    <xf numFmtId="0" fontId="65" fillId="27" borderId="1" applyNumberFormat="0" applyBorder="0" applyAlignment="0" applyProtection="0"/>
    <xf numFmtId="0" fontId="42" fillId="24" borderId="1" applyNumberFormat="0" applyBorder="0" applyAlignment="0" applyProtection="0"/>
    <xf numFmtId="0" fontId="42" fillId="21" borderId="1" applyNumberFormat="0" applyBorder="0" applyAlignment="0" applyProtection="0"/>
    <xf numFmtId="0" fontId="42" fillId="22"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27" borderId="1" applyNumberFormat="0" applyBorder="0" applyAlignment="0" applyProtection="0"/>
    <xf numFmtId="0" fontId="65" fillId="28" borderId="1" applyNumberFormat="0" applyBorder="0" applyAlignment="0" applyProtection="0"/>
    <xf numFmtId="0" fontId="65" fillId="29" borderId="1" applyNumberFormat="0" applyBorder="0" applyAlignment="0" applyProtection="0"/>
    <xf numFmtId="0" fontId="65" fillId="30" borderId="1" applyNumberFormat="0" applyBorder="0" applyAlignment="0" applyProtection="0"/>
    <xf numFmtId="0" fontId="65" fillId="25" borderId="1" applyNumberFormat="0" applyBorder="0" applyAlignment="0" applyProtection="0"/>
    <xf numFmtId="0" fontId="65" fillId="26" borderId="1" applyNumberFormat="0" applyBorder="0" applyAlignment="0" applyProtection="0"/>
    <xf numFmtId="0" fontId="65" fillId="31" borderId="1" applyNumberFormat="0" applyBorder="0" applyAlignment="0" applyProtection="0"/>
    <xf numFmtId="0" fontId="66" fillId="15" borderId="1" applyNumberFormat="0" applyBorder="0" applyAlignment="0" applyProtection="0"/>
    <xf numFmtId="0" fontId="47" fillId="19" borderId="18" applyNumberFormat="0" applyAlignment="0" applyProtection="0"/>
    <xf numFmtId="0" fontId="58" fillId="16" borderId="1" applyNumberFormat="0" applyBorder="0" applyAlignment="0" applyProtection="0"/>
    <xf numFmtId="0" fontId="48" fillId="32" borderId="18" applyNumberFormat="0" applyAlignment="0" applyProtection="0"/>
    <xf numFmtId="0" fontId="48" fillId="32" borderId="18" applyNumberFormat="0" applyAlignment="0" applyProtection="0"/>
    <xf numFmtId="0" fontId="63" fillId="32" borderId="18" applyNumberFormat="0" applyAlignment="0" applyProtection="0"/>
    <xf numFmtId="0" fontId="53" fillId="33" borderId="19" applyNumberFormat="0" applyAlignment="0" applyProtection="0"/>
    <xf numFmtId="0" fontId="56" fillId="0" borderId="20" applyNumberFormat="0" applyFill="0" applyAlignment="0" applyProtection="0"/>
    <xf numFmtId="0" fontId="67" fillId="33" borderId="19" applyNumberFormat="0" applyAlignment="0" applyProtection="0"/>
    <xf numFmtId="0" fontId="49" fillId="0" borderId="1" applyNumberFormat="0" applyFill="0" applyBorder="0" applyAlignment="0" applyProtection="0"/>
    <xf numFmtId="0" fontId="50" fillId="0" borderId="21" applyNumberFormat="0" applyFill="0" applyAlignment="0" applyProtection="0"/>
    <xf numFmtId="0" fontId="51" fillId="0" borderId="16" applyNumberFormat="0" applyFill="0" applyAlignment="0" applyProtection="0"/>
    <xf numFmtId="0" fontId="52" fillId="0" borderId="22" applyNumberFormat="0" applyFill="0" applyAlignment="0" applyProtection="0"/>
    <xf numFmtId="0" fontId="52" fillId="0" borderId="1" applyNumberFormat="0" applyFill="0" applyBorder="0" applyAlignment="0" applyProtection="0"/>
    <xf numFmtId="0" fontId="53" fillId="33" borderId="19" applyNumberFormat="0" applyAlignment="0" applyProtection="0"/>
    <xf numFmtId="0" fontId="52" fillId="0" borderId="1" applyNumberFormat="0" applyFill="0" applyBorder="0" applyAlignment="0" applyProtection="0"/>
    <xf numFmtId="0" fontId="42" fillId="28" borderId="1" applyNumberFormat="0" applyBorder="0" applyAlignment="0" applyProtection="0"/>
    <xf numFmtId="0" fontId="42" fillId="29" borderId="1" applyNumberFormat="0" applyBorder="0" applyAlignment="0" applyProtection="0"/>
    <xf numFmtId="0" fontId="42" fillId="30"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31" borderId="1" applyNumberFormat="0" applyBorder="0" applyAlignment="0" applyProtection="0"/>
    <xf numFmtId="0" fontId="47" fillId="19" borderId="18" applyNumberFormat="0" applyAlignment="0" applyProtection="0"/>
    <xf numFmtId="0" fontId="54" fillId="0" borderId="1" applyNumberFormat="0" applyFill="0" applyBorder="0" applyAlignment="0" applyProtection="0"/>
    <xf numFmtId="0" fontId="54" fillId="0" borderId="1" applyNumberFormat="0" applyFill="0" applyBorder="0" applyAlignment="0" applyProtection="0"/>
    <xf numFmtId="0" fontId="55" fillId="0" borderId="1" applyNumberFormat="0" applyFill="0" applyBorder="0" applyAlignment="0" applyProtection="0"/>
    <xf numFmtId="0" fontId="68" fillId="16" borderId="1" applyNumberFormat="0" applyBorder="0" applyAlignment="0" applyProtection="0"/>
    <xf numFmtId="0" fontId="5" fillId="34" borderId="2" applyNumberFormat="0" applyFont="0" applyBorder="0" applyProtection="0">
      <alignment horizontal="center" vertical="center"/>
    </xf>
    <xf numFmtId="0" fontId="69" fillId="0" borderId="21" applyNumberFormat="0" applyFill="0" applyAlignment="0" applyProtection="0"/>
    <xf numFmtId="0" fontId="70" fillId="0" borderId="22" applyNumberFormat="0" applyFill="0" applyAlignment="0" applyProtection="0"/>
    <xf numFmtId="0" fontId="70" fillId="0" borderId="1" applyNumberFormat="0" applyFill="0" applyBorder="0" applyAlignment="0" applyProtection="0"/>
    <xf numFmtId="3" fontId="5" fillId="35" borderId="2" applyFont="0" applyProtection="0">
      <alignment horizontal="right" vertical="center"/>
    </xf>
    <xf numFmtId="0" fontId="5" fillId="35" borderId="6" applyNumberFormat="0" applyFont="0" applyBorder="0" applyProtection="0">
      <alignment horizontal="left" vertical="center"/>
    </xf>
    <xf numFmtId="0" fontId="41" fillId="0" borderId="1" applyNumberFormat="0" applyFill="0" applyBorder="0" applyAlignment="0" applyProtection="0">
      <alignment vertical="top"/>
      <protection locked="0"/>
    </xf>
    <xf numFmtId="0" fontId="56" fillId="0" borderId="20" applyNumberFormat="0" applyFill="0" applyAlignment="0" applyProtection="0"/>
    <xf numFmtId="0" fontId="41" fillId="0" borderId="1" applyNumberFormat="0" applyFill="0" applyBorder="0" applyAlignment="0" applyProtection="0">
      <alignment vertical="top"/>
      <protection locked="0"/>
    </xf>
    <xf numFmtId="0" fontId="41" fillId="0" borderId="1" applyNumberFormat="0" applyFill="0" applyBorder="0" applyAlignment="0" applyProtection="0">
      <alignment vertical="top"/>
      <protection locked="0"/>
    </xf>
    <xf numFmtId="0" fontId="41" fillId="0" borderId="1" applyNumberFormat="0" applyFill="0" applyBorder="0" applyAlignment="0" applyProtection="0">
      <alignment vertical="top"/>
      <protection locked="0"/>
    </xf>
    <xf numFmtId="0" fontId="62" fillId="15" borderId="1" applyNumberFormat="0" applyBorder="0" applyAlignment="0" applyProtection="0"/>
    <xf numFmtId="0" fontId="57" fillId="19" borderId="18" applyNumberFormat="0" applyAlignment="0" applyProtection="0"/>
    <xf numFmtId="0" fontId="57" fillId="19" borderId="18" applyNumberFormat="0" applyAlignment="0" applyProtection="0"/>
    <xf numFmtId="3" fontId="5" fillId="6" borderId="2" applyFont="0">
      <alignment horizontal="right" vertical="center"/>
      <protection locked="0"/>
    </xf>
    <xf numFmtId="0" fontId="5" fillId="36" borderId="23" applyNumberFormat="0" applyFont="0" applyAlignment="0" applyProtection="0"/>
    <xf numFmtId="0" fontId="42" fillId="28" borderId="1" applyNumberFormat="0" applyBorder="0" applyAlignment="0" applyProtection="0"/>
    <xf numFmtId="0" fontId="42" fillId="29" borderId="1" applyNumberFormat="0" applyBorder="0" applyAlignment="0" applyProtection="0"/>
    <xf numFmtId="0" fontId="42" fillId="30" borderId="1" applyNumberFormat="0" applyBorder="0" applyAlignment="0" applyProtection="0"/>
    <xf numFmtId="0" fontId="42" fillId="25" borderId="1" applyNumberFormat="0" applyBorder="0" applyAlignment="0" applyProtection="0"/>
    <xf numFmtId="0" fontId="42" fillId="26" borderId="1" applyNumberFormat="0" applyBorder="0" applyAlignment="0" applyProtection="0"/>
    <xf numFmtId="0" fontId="42" fillId="31" borderId="1" applyNumberFormat="0" applyBorder="0" applyAlignment="0" applyProtection="0"/>
    <xf numFmtId="0" fontId="58" fillId="16" borderId="1" applyNumberFormat="0" applyBorder="0" applyAlignment="0" applyProtection="0"/>
    <xf numFmtId="0" fontId="59" fillId="32" borderId="24" applyNumberFormat="0" applyAlignment="0" applyProtection="0"/>
    <xf numFmtId="0" fontId="41" fillId="0" borderId="1" applyNumberFormat="0" applyFill="0" applyBorder="0" applyAlignment="0" applyProtection="0">
      <alignment vertical="top"/>
      <protection locked="0"/>
    </xf>
    <xf numFmtId="0" fontId="45" fillId="0" borderId="1" applyNumberFormat="0" applyFill="0" applyBorder="0" applyAlignment="0" applyProtection="0">
      <alignment vertical="top"/>
      <protection locked="0"/>
    </xf>
    <xf numFmtId="0" fontId="71" fillId="0" borderId="20" applyNumberFormat="0" applyFill="0" applyAlignment="0" applyProtection="0"/>
    <xf numFmtId="0" fontId="60" fillId="0" borderId="1" applyNumberFormat="0" applyFill="0" applyBorder="0" applyAlignment="0" applyProtection="0"/>
    <xf numFmtId="169" fontId="5" fillId="0" borderId="1" applyFill="0" applyBorder="0" applyAlignment="0" applyProtection="0"/>
    <xf numFmtId="169" fontId="5" fillId="0" borderId="1" applyFill="0" applyBorder="0" applyAlignment="0" applyProtection="0"/>
    <xf numFmtId="43" fontId="5" fillId="0" borderId="1" applyFont="0" applyFill="0" applyBorder="0" applyAlignment="0" applyProtection="0"/>
    <xf numFmtId="43" fontId="5" fillId="0" borderId="1" applyFont="0" applyFill="0" applyBorder="0" applyAlignment="0" applyProtection="0"/>
    <xf numFmtId="0" fontId="5" fillId="0" borderId="1"/>
    <xf numFmtId="0" fontId="72" fillId="37" borderId="1" applyNumberFormat="0" applyBorder="0" applyAlignment="0" applyProtection="0"/>
    <xf numFmtId="0" fontId="5" fillId="0" borderId="1"/>
    <xf numFmtId="0" fontId="5" fillId="0" borderId="1"/>
    <xf numFmtId="0" fontId="5" fillId="0" borderId="1"/>
    <xf numFmtId="0" fontId="5" fillId="0" borderId="1"/>
    <xf numFmtId="0" fontId="26" fillId="0" borderId="1"/>
    <xf numFmtId="0" fontId="5" fillId="0" borderId="1"/>
    <xf numFmtId="0" fontId="22" fillId="0" borderId="1"/>
    <xf numFmtId="0" fontId="5" fillId="0" borderId="1"/>
    <xf numFmtId="0" fontId="5" fillId="0" borderId="1"/>
    <xf numFmtId="0" fontId="22" fillId="0" borderId="1"/>
    <xf numFmtId="0" fontId="5" fillId="0" borderId="1"/>
    <xf numFmtId="0" fontId="5" fillId="0" borderId="1"/>
    <xf numFmtId="0" fontId="22" fillId="0" borderId="1"/>
    <xf numFmtId="0" fontId="74" fillId="0" borderId="1"/>
    <xf numFmtId="0" fontId="5" fillId="0" borderId="1"/>
    <xf numFmtId="0" fontId="5" fillId="0" borderId="1"/>
    <xf numFmtId="0" fontId="75" fillId="0" borderId="1"/>
    <xf numFmtId="0" fontId="2" fillId="0" borderId="1"/>
    <xf numFmtId="0" fontId="5" fillId="0" borderId="1"/>
    <xf numFmtId="0" fontId="5" fillId="36" borderId="23" applyNumberFormat="0" applyFont="0" applyAlignment="0" applyProtection="0"/>
    <xf numFmtId="0" fontId="5" fillId="36" borderId="23" applyNumberFormat="0" applyFont="0" applyAlignment="0" applyProtection="0"/>
    <xf numFmtId="0" fontId="44" fillId="0" borderId="25" applyNumberFormat="0" applyFill="0" applyAlignment="0" applyProtection="0"/>
    <xf numFmtId="0" fontId="61" fillId="32" borderId="24" applyNumberFormat="0" applyAlignment="0" applyProtection="0"/>
    <xf numFmtId="0" fontId="61" fillId="32" borderId="24" applyNumberFormat="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0" fontId="62" fillId="15" borderId="1" applyNumberFormat="0" applyBorder="0" applyAlignment="0" applyProtection="0"/>
    <xf numFmtId="0" fontId="59" fillId="32" borderId="24" applyNumberFormat="0" applyAlignment="0" applyProtection="0"/>
    <xf numFmtId="0" fontId="43" fillId="37" borderId="1" applyNumberFormat="0" applyBorder="0" applyAlignment="0" applyProtection="0"/>
    <xf numFmtId="3" fontId="5" fillId="10" borderId="2" applyFont="0">
      <alignment horizontal="right" vertical="center"/>
    </xf>
    <xf numFmtId="0" fontId="5" fillId="0" borderId="1"/>
    <xf numFmtId="0" fontId="5" fillId="0" borderId="1"/>
    <xf numFmtId="0" fontId="22" fillId="0" borderId="1"/>
    <xf numFmtId="0" fontId="5" fillId="0" borderId="1"/>
    <xf numFmtId="0" fontId="22" fillId="0" borderId="1"/>
    <xf numFmtId="0" fontId="63" fillId="32" borderId="18" applyNumberFormat="0" applyAlignment="0" applyProtection="0"/>
    <xf numFmtId="0" fontId="55" fillId="0" borderId="1" applyNumberFormat="0" applyFill="0" applyBorder="0" applyAlignment="0" applyProtection="0"/>
    <xf numFmtId="0" fontId="60" fillId="0" borderId="1" applyNumberFormat="0" applyFill="0" applyBorder="0" applyAlignment="0" applyProtection="0"/>
    <xf numFmtId="0" fontId="49" fillId="0" borderId="1" applyNumberFormat="0" applyFill="0" applyBorder="0" applyAlignment="0" applyProtection="0"/>
    <xf numFmtId="0" fontId="49" fillId="0" borderId="1" applyNumberFormat="0" applyFill="0" applyBorder="0" applyAlignment="0" applyProtection="0"/>
    <xf numFmtId="0" fontId="50" fillId="0" borderId="21" applyNumberFormat="0" applyFill="0" applyAlignment="0" applyProtection="0"/>
    <xf numFmtId="0" fontId="51" fillId="0" borderId="16" applyNumberFormat="0" applyFill="0" applyAlignment="0" applyProtection="0"/>
    <xf numFmtId="0" fontId="52" fillId="0" borderId="22" applyNumberFormat="0" applyFill="0" applyAlignment="0" applyProtection="0"/>
    <xf numFmtId="0" fontId="49" fillId="0" borderId="1" applyNumberFormat="0" applyFill="0" applyBorder="0" applyAlignment="0" applyProtection="0"/>
    <xf numFmtId="0" fontId="73" fillId="0" borderId="25" applyNumberFormat="0" applyFill="0" applyAlignment="0" applyProtection="0"/>
    <xf numFmtId="0" fontId="64" fillId="0" borderId="1" applyNumberFormat="0" applyFill="0" applyBorder="0" applyAlignment="0" applyProtection="0"/>
    <xf numFmtId="0" fontId="64" fillId="0" borderId="1" applyNumberFormat="0" applyFill="0" applyBorder="0" applyAlignment="0" applyProtection="0"/>
    <xf numFmtId="0" fontId="5" fillId="0" borderId="1">
      <alignment vertical="center"/>
    </xf>
    <xf numFmtId="0" fontId="76" fillId="0" borderId="1" applyNumberFormat="0" applyFill="0" applyBorder="0" applyAlignment="0" applyProtection="0"/>
    <xf numFmtId="0" fontId="5" fillId="34" borderId="2" applyNumberFormat="0" applyFont="0" applyBorder="0">
      <alignment horizontal="center" vertical="center"/>
    </xf>
    <xf numFmtId="165" fontId="26" fillId="0" borderId="1" applyFont="0" applyFill="0" applyBorder="0" applyAlignment="0" applyProtection="0"/>
    <xf numFmtId="0" fontId="77" fillId="0" borderId="1"/>
    <xf numFmtId="0" fontId="26" fillId="0" borderId="1"/>
    <xf numFmtId="0" fontId="80" fillId="0" borderId="1" applyNumberFormat="0" applyFill="0" applyBorder="0" applyProtection="0">
      <alignment vertical="top" wrapText="1"/>
    </xf>
    <xf numFmtId="0" fontId="26" fillId="0" borderId="1"/>
    <xf numFmtId="0" fontId="83" fillId="10" borderId="17" applyNumberFormat="0" applyFill="0" applyBorder="0" applyAlignment="0" applyProtection="0">
      <alignment horizontal="left"/>
    </xf>
    <xf numFmtId="0" fontId="75" fillId="0" borderId="1"/>
    <xf numFmtId="0" fontId="75" fillId="0" borderId="1"/>
    <xf numFmtId="0" fontId="91" fillId="0" borderId="1" applyNumberFormat="0" applyFill="0" applyBorder="0" applyAlignment="0" applyProtection="0"/>
    <xf numFmtId="0" fontId="25" fillId="10" borderId="30" applyFont="0" applyBorder="0">
      <alignment horizontal="center" wrapText="1"/>
    </xf>
    <xf numFmtId="0" fontId="26" fillId="0" borderId="1"/>
    <xf numFmtId="0" fontId="3" fillId="0" borderId="1"/>
    <xf numFmtId="0" fontId="101" fillId="0" borderId="0" applyNumberFormat="0" applyFill="0" applyBorder="0" applyAlignment="0" applyProtection="0"/>
    <xf numFmtId="0" fontId="75" fillId="0" borderId="1"/>
    <xf numFmtId="9" fontId="26" fillId="0" borderId="1" applyFont="0" applyFill="0" applyBorder="0" applyAlignment="0" applyProtection="0"/>
    <xf numFmtId="0" fontId="127" fillId="0" borderId="1"/>
    <xf numFmtId="0" fontId="127" fillId="0" borderId="1"/>
    <xf numFmtId="0" fontId="1" fillId="0" borderId="1"/>
    <xf numFmtId="9" fontId="1" fillId="0" borderId="1" applyFont="0" applyFill="0" applyBorder="0" applyAlignment="0" applyProtection="0"/>
    <xf numFmtId="3" fontId="5" fillId="11" borderId="29" applyFont="0">
      <alignment horizontal="right" vertical="center"/>
      <protection locked="0"/>
    </xf>
    <xf numFmtId="0" fontId="5" fillId="34" borderId="29" applyNumberFormat="0" applyFont="0" applyBorder="0" applyProtection="0">
      <alignment horizontal="center" vertical="center"/>
    </xf>
    <xf numFmtId="3" fontId="5" fillId="35" borderId="29" applyFont="0" applyProtection="0">
      <alignment horizontal="right" vertical="center"/>
    </xf>
    <xf numFmtId="0" fontId="5" fillId="35" borderId="30" applyNumberFormat="0" applyFont="0" applyBorder="0" applyProtection="0">
      <alignment horizontal="left" vertical="center"/>
    </xf>
    <xf numFmtId="3" fontId="5" fillId="6" borderId="29" applyFont="0">
      <alignment horizontal="right" vertical="center"/>
      <protection locked="0"/>
    </xf>
    <xf numFmtId="43" fontId="5" fillId="0" borderId="1" applyFont="0" applyFill="0" applyBorder="0" applyAlignment="0" applyProtection="0"/>
    <xf numFmtId="43" fontId="5" fillId="0" borderId="1" applyFont="0" applyFill="0" applyBorder="0" applyAlignment="0" applyProtection="0"/>
    <xf numFmtId="0" fontId="1" fillId="0" borderId="1"/>
    <xf numFmtId="3" fontId="5" fillId="10" borderId="29" applyFont="0">
      <alignment horizontal="right" vertical="center"/>
    </xf>
    <xf numFmtId="0" fontId="5" fillId="34" borderId="29" applyNumberFormat="0" applyFont="0" applyBorder="0">
      <alignment horizontal="center" vertical="center"/>
    </xf>
    <xf numFmtId="0" fontId="101" fillId="0" borderId="1" applyNumberFormat="0" applyFill="0" applyBorder="0" applyAlignment="0" applyProtection="0"/>
  </cellStyleXfs>
  <cellXfs count="920">
    <xf numFmtId="0" fontId="0" fillId="0" borderId="0" xfId="0"/>
    <xf numFmtId="9" fontId="8" fillId="0" borderId="2" xfId="0" applyNumberFormat="1" applyFont="1" applyBorder="1" applyAlignment="1" applyProtection="1">
      <alignment horizontal="right"/>
      <protection locked="0"/>
    </xf>
    <xf numFmtId="9" fontId="10" fillId="0" borderId="2" xfId="0" applyNumberFormat="1" applyFont="1" applyBorder="1" applyAlignment="1" applyProtection="1">
      <alignment horizontal="right"/>
      <protection locked="0"/>
    </xf>
    <xf numFmtId="0" fontId="7" fillId="0" borderId="0" xfId="0" applyFont="1"/>
    <xf numFmtId="0" fontId="7" fillId="0" borderId="2" xfId="0" applyFont="1" applyBorder="1"/>
    <xf numFmtId="3" fontId="7" fillId="0" borderId="0" xfId="0" applyNumberFormat="1" applyFont="1"/>
    <xf numFmtId="0" fontId="7" fillId="0" borderId="1" xfId="3" applyFont="1"/>
    <xf numFmtId="3" fontId="7" fillId="0" borderId="2" xfId="3" applyNumberFormat="1" applyFont="1" applyBorder="1" applyAlignment="1">
      <alignment horizontal="center" vertical="top" wrapText="1"/>
    </xf>
    <xf numFmtId="0" fontId="7" fillId="0" borderId="0" xfId="0" applyFont="1" applyAlignment="1">
      <alignment vertical="top"/>
    </xf>
    <xf numFmtId="0" fontId="14" fillId="0" borderId="0" xfId="0" applyFont="1"/>
    <xf numFmtId="0" fontId="7" fillId="0" borderId="2" xfId="0" applyFont="1" applyBorder="1" applyAlignment="1">
      <alignment vertical="top" wrapText="1"/>
    </xf>
    <xf numFmtId="0" fontId="7" fillId="0" borderId="0" xfId="0" applyFont="1" applyAlignment="1">
      <alignment wrapText="1"/>
    </xf>
    <xf numFmtId="0" fontId="7" fillId="0" borderId="0" xfId="0" applyFont="1" applyAlignment="1">
      <alignment horizontal="center"/>
    </xf>
    <xf numFmtId="0" fontId="6" fillId="0" borderId="0" xfId="0" applyFont="1"/>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2" xfId="0" applyFont="1" applyBorder="1" applyAlignment="1">
      <alignment horizontal="center" vertical="top"/>
    </xf>
    <xf numFmtId="0" fontId="7" fillId="2" borderId="0" xfId="0" applyFont="1" applyFill="1"/>
    <xf numFmtId="0" fontId="6" fillId="0" borderId="2" xfId="0" applyFont="1" applyBorder="1" applyAlignment="1">
      <alignment horizontal="center"/>
    </xf>
    <xf numFmtId="0" fontId="7" fillId="3" borderId="2" xfId="0" applyFont="1" applyFill="1" applyBorder="1" applyAlignment="1">
      <alignment horizontal="left" vertical="top"/>
    </xf>
    <xf numFmtId="0" fontId="7" fillId="0" borderId="2" xfId="0" applyFont="1" applyBorder="1" applyAlignment="1">
      <alignment wrapText="1"/>
    </xf>
    <xf numFmtId="0" fontId="6" fillId="0" borderId="2" xfId="0" applyFont="1" applyBorder="1"/>
    <xf numFmtId="0" fontId="6" fillId="0" borderId="2" xfId="0" applyFont="1" applyBorder="1" applyAlignment="1">
      <alignment horizontal="center" vertical="top"/>
    </xf>
    <xf numFmtId="49" fontId="7" fillId="0" borderId="5" xfId="2" applyNumberFormat="1" applyFont="1" applyBorder="1" applyAlignment="1" applyProtection="1">
      <alignment vertical="top" wrapText="1"/>
      <protection locked="0"/>
    </xf>
    <xf numFmtId="0" fontId="7" fillId="0" borderId="2" xfId="0" applyFont="1" applyBorder="1" applyAlignment="1">
      <alignment vertical="top"/>
    </xf>
    <xf numFmtId="49" fontId="7" fillId="0" borderId="5" xfId="2" applyNumberFormat="1" applyFont="1" applyBorder="1" applyAlignment="1" applyProtection="1">
      <alignment vertical="top"/>
      <protection locked="0"/>
    </xf>
    <xf numFmtId="0" fontId="7" fillId="0" borderId="0" xfId="0" applyFont="1" applyAlignment="1">
      <alignment horizontal="left" vertical="center"/>
    </xf>
    <xf numFmtId="0" fontId="7" fillId="0" borderId="0" xfId="0" applyFont="1" applyAlignment="1">
      <alignment vertical="center"/>
    </xf>
    <xf numFmtId="0" fontId="7" fillId="0" borderId="1" xfId="0" applyFont="1" applyBorder="1"/>
    <xf numFmtId="0" fontId="7" fillId="0" borderId="1" xfId="0" applyFont="1" applyBorder="1" applyAlignment="1">
      <alignment wrapText="1"/>
    </xf>
    <xf numFmtId="0" fontId="6"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horizontal="left" vertical="top" indent="1"/>
    </xf>
    <xf numFmtId="0" fontId="7" fillId="0" borderId="5" xfId="0" applyFont="1" applyBorder="1" applyAlignment="1">
      <alignment horizontal="center" vertical="top"/>
    </xf>
    <xf numFmtId="0" fontId="7" fillId="0" borderId="2" xfId="0" applyFont="1" applyBorder="1" applyAlignment="1">
      <alignment horizontal="center" vertical="top" wrapText="1"/>
    </xf>
    <xf numFmtId="0" fontId="7" fillId="0" borderId="1" xfId="3" applyFont="1" applyAlignment="1">
      <alignment horizontal="center" vertical="top" wrapText="1"/>
    </xf>
    <xf numFmtId="0" fontId="7" fillId="0" borderId="2" xfId="3" applyFont="1" applyBorder="1" applyAlignment="1">
      <alignment horizontal="center" vertical="top" wrapText="1"/>
    </xf>
    <xf numFmtId="0" fontId="7" fillId="0" borderId="1" xfId="3" applyFont="1" applyAlignment="1">
      <alignment horizontal="center"/>
    </xf>
    <xf numFmtId="0" fontId="7" fillId="0" borderId="1" xfId="0" applyFont="1" applyBorder="1" applyAlignment="1">
      <alignment vertical="top"/>
    </xf>
    <xf numFmtId="0" fontId="6" fillId="0" borderId="2" xfId="0" applyFont="1" applyBorder="1" applyAlignment="1">
      <alignment horizontal="left" vertical="top"/>
    </xf>
    <xf numFmtId="0" fontId="7" fillId="0" borderId="0" xfId="0" applyFont="1" applyAlignment="1">
      <alignment horizontal="left" vertical="top"/>
    </xf>
    <xf numFmtId="0" fontId="7" fillId="0" borderId="4" xfId="0" applyFont="1" applyBorder="1" applyAlignment="1">
      <alignment horizontal="center" vertical="center" wrapText="1"/>
    </xf>
    <xf numFmtId="0" fontId="7" fillId="0" borderId="2" xfId="0" applyFont="1" applyBorder="1" applyAlignment="1">
      <alignment horizontal="center"/>
    </xf>
    <xf numFmtId="0" fontId="7" fillId="0" borderId="0" xfId="0" applyFont="1" applyAlignment="1">
      <alignment horizontal="right"/>
    </xf>
    <xf numFmtId="166" fontId="7" fillId="0" borderId="0" xfId="0" applyNumberFormat="1" applyFont="1"/>
    <xf numFmtId="0" fontId="7" fillId="0" borderId="0" xfId="0" applyFont="1" applyAlignment="1">
      <alignment horizontal="center" vertical="top"/>
    </xf>
    <xf numFmtId="0" fontId="6" fillId="0" borderId="1" xfId="3" applyFont="1" applyAlignment="1">
      <alignment horizontal="center"/>
    </xf>
    <xf numFmtId="0" fontId="19" fillId="0" borderId="0" xfId="0" applyFont="1"/>
    <xf numFmtId="0" fontId="6" fillId="0" borderId="1" xfId="3" applyFont="1"/>
    <xf numFmtId="0" fontId="17" fillId="0" borderId="0" xfId="0" applyFont="1"/>
    <xf numFmtId="0" fontId="7" fillId="3" borderId="2" xfId="0" applyFont="1" applyFill="1" applyBorder="1" applyAlignment="1">
      <alignment horizontal="left" vertical="top" wrapText="1"/>
    </xf>
    <xf numFmtId="0" fontId="6" fillId="7" borderId="2" xfId="0" applyFont="1" applyFill="1" applyBorder="1" applyAlignment="1">
      <alignment vertical="center" wrapText="1"/>
    </xf>
    <xf numFmtId="0" fontId="6" fillId="7" borderId="2" xfId="0" applyFont="1" applyFill="1" applyBorder="1"/>
    <xf numFmtId="0" fontId="6" fillId="0" borderId="2" xfId="0" applyFont="1" applyBorder="1" applyAlignment="1">
      <alignment wrapText="1"/>
    </xf>
    <xf numFmtId="0" fontId="6" fillId="0" borderId="2" xfId="0" applyFont="1" applyBorder="1" applyAlignment="1">
      <alignment horizontal="left" vertical="center"/>
    </xf>
    <xf numFmtId="0" fontId="14" fillId="0" borderId="0" xfId="0" applyFont="1" applyAlignment="1">
      <alignment horizontal="right" vertical="top"/>
    </xf>
    <xf numFmtId="14" fontId="6" fillId="0" borderId="2" xfId="0" applyNumberFormat="1" applyFont="1" applyBorder="1" applyAlignment="1">
      <alignment horizontal="center"/>
    </xf>
    <xf numFmtId="0" fontId="7" fillId="0" borderId="0" xfId="0" applyFont="1" applyAlignment="1">
      <alignment horizontal="left"/>
    </xf>
    <xf numFmtId="0" fontId="14" fillId="0" borderId="0" xfId="0" applyFont="1" applyAlignment="1">
      <alignment horizontal="right"/>
    </xf>
    <xf numFmtId="0" fontId="7" fillId="0" borderId="2" xfId="0" applyFont="1" applyBorder="1" applyAlignment="1">
      <alignment horizontal="left" wrapText="1"/>
    </xf>
    <xf numFmtId="0" fontId="7" fillId="0" borderId="2"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left" indent="2"/>
    </xf>
    <xf numFmtId="0" fontId="19" fillId="0" borderId="2" xfId="0" applyFont="1" applyBorder="1" applyAlignment="1">
      <alignment horizontal="left" vertical="center"/>
    </xf>
    <xf numFmtId="0" fontId="6" fillId="0" borderId="1" xfId="6" applyFont="1"/>
    <xf numFmtId="0" fontId="7" fillId="0" borderId="1" xfId="6" applyFont="1"/>
    <xf numFmtId="0" fontId="7" fillId="0" borderId="1" xfId="6" applyFont="1" applyAlignment="1">
      <alignment wrapText="1"/>
    </xf>
    <xf numFmtId="0" fontId="19" fillId="0" borderId="1" xfId="6" applyFont="1" applyAlignment="1">
      <alignment horizontal="right" vertical="top" wrapText="1"/>
    </xf>
    <xf numFmtId="166" fontId="7" fillId="0" borderId="1" xfId="6" applyNumberFormat="1" applyFont="1" applyAlignment="1">
      <alignment horizontal="right" wrapText="1"/>
    </xf>
    <xf numFmtId="3" fontId="17" fillId="0" borderId="1" xfId="6" applyNumberFormat="1" applyFont="1"/>
    <xf numFmtId="3" fontId="19" fillId="0" borderId="1" xfId="6" applyNumberFormat="1" applyFont="1"/>
    <xf numFmtId="3" fontId="17" fillId="0" borderId="1" xfId="6" applyNumberFormat="1" applyFont="1" applyAlignment="1">
      <alignment horizontal="center" vertical="center"/>
    </xf>
    <xf numFmtId="0" fontId="7" fillId="0" borderId="1" xfId="6" applyFont="1" applyAlignment="1">
      <alignment horizontal="center"/>
    </xf>
    <xf numFmtId="0" fontId="7" fillId="0" borderId="1" xfId="6" applyFont="1" applyAlignment="1">
      <alignment horizontal="center" vertical="top"/>
    </xf>
    <xf numFmtId="0" fontId="7" fillId="0" borderId="2" xfId="6" applyFont="1" applyBorder="1" applyAlignment="1">
      <alignment horizontal="center" vertical="center" wrapText="1"/>
    </xf>
    <xf numFmtId="0" fontId="7" fillId="0" borderId="1" xfId="6" applyFont="1" applyProtection="1">
      <protection locked="0"/>
    </xf>
    <xf numFmtId="0" fontId="6" fillId="0" borderId="1" xfId="6" applyFont="1" applyAlignment="1">
      <alignment vertical="center"/>
    </xf>
    <xf numFmtId="3" fontId="7" fillId="0" borderId="1" xfId="6" applyNumberFormat="1" applyFont="1" applyAlignment="1">
      <alignment horizontal="right" vertical="center"/>
    </xf>
    <xf numFmtId="0" fontId="7" fillId="0" borderId="1" xfId="6" applyFont="1" applyAlignment="1">
      <alignment vertical="center"/>
    </xf>
    <xf numFmtId="0" fontId="6" fillId="8" borderId="2" xfId="6" applyFont="1" applyFill="1" applyBorder="1" applyAlignment="1">
      <alignment horizontal="center" vertical="top" wrapText="1"/>
    </xf>
    <xf numFmtId="0" fontId="7" fillId="0" borderId="2" xfId="6" applyFont="1" applyBorder="1" applyAlignment="1">
      <alignment horizontal="left" vertical="center"/>
    </xf>
    <xf numFmtId="0" fontId="7" fillId="0" borderId="2" xfId="6" applyFont="1" applyBorder="1" applyAlignment="1">
      <alignment horizontal="left" vertical="center" wrapText="1"/>
    </xf>
    <xf numFmtId="3" fontId="7" fillId="0" borderId="2" xfId="6" applyNumberFormat="1" applyFont="1" applyBorder="1" applyAlignment="1">
      <alignment horizontal="right" vertical="center"/>
    </xf>
    <xf numFmtId="166" fontId="7" fillId="0" borderId="2" xfId="6" applyNumberFormat="1" applyFont="1" applyBorder="1" applyAlignment="1">
      <alignment horizontal="right" vertical="center" wrapText="1"/>
    </xf>
    <xf numFmtId="0" fontId="7" fillId="0" borderId="2" xfId="6" applyFont="1" applyBorder="1" applyAlignment="1">
      <alignment horizontal="justify" vertical="center" wrapText="1"/>
    </xf>
    <xf numFmtId="0" fontId="6" fillId="8" borderId="2" xfId="6" applyFont="1" applyFill="1" applyBorder="1" applyAlignment="1">
      <alignment horizontal="left" vertical="center" wrapText="1"/>
    </xf>
    <xf numFmtId="0" fontId="6" fillId="8" borderId="2" xfId="6" applyFont="1" applyFill="1" applyBorder="1" applyAlignment="1">
      <alignment horizontal="left" vertical="center"/>
    </xf>
    <xf numFmtId="0" fontId="7" fillId="8" borderId="2" xfId="6" applyFont="1" applyFill="1" applyBorder="1" applyAlignment="1">
      <alignment horizontal="left" vertical="center" wrapText="1"/>
    </xf>
    <xf numFmtId="166" fontId="7" fillId="8" borderId="2" xfId="6" applyNumberFormat="1" applyFont="1" applyFill="1" applyBorder="1" applyAlignment="1">
      <alignment horizontal="right" vertical="center" wrapText="1"/>
    </xf>
    <xf numFmtId="3" fontId="6" fillId="8" borderId="2" xfId="6" applyNumberFormat="1" applyFont="1" applyFill="1" applyBorder="1" applyAlignment="1">
      <alignment horizontal="right" vertical="center"/>
    </xf>
    <xf numFmtId="10" fontId="7" fillId="0" borderId="2" xfId="8" applyNumberFormat="1" applyFont="1" applyFill="1" applyBorder="1" applyAlignment="1">
      <alignment horizontal="right" vertical="center" wrapText="1"/>
    </xf>
    <xf numFmtId="0" fontId="7" fillId="0" borderId="2" xfId="6" applyFont="1" applyBorder="1" applyAlignment="1">
      <alignment horizontal="justify" vertical="center"/>
    </xf>
    <xf numFmtId="0" fontId="6" fillId="0" borderId="1" xfId="6" applyFont="1" applyProtection="1">
      <protection locked="0"/>
    </xf>
    <xf numFmtId="3" fontId="14" fillId="0" borderId="1" xfId="6" applyNumberFormat="1" applyFont="1" applyAlignment="1" applyProtection="1">
      <alignment horizontal="left"/>
      <protection locked="0"/>
    </xf>
    <xf numFmtId="0" fontId="7" fillId="0" borderId="1" xfId="6" applyFont="1" applyAlignment="1" applyProtection="1">
      <alignment vertical="top"/>
      <protection locked="0"/>
    </xf>
    <xf numFmtId="0" fontId="6" fillId="0" borderId="1" xfId="11" applyFont="1"/>
    <xf numFmtId="0" fontId="7" fillId="0" borderId="1" xfId="11" applyFont="1"/>
    <xf numFmtId="0" fontId="7" fillId="0" borderId="1" xfId="15" applyFont="1"/>
    <xf numFmtId="0" fontId="7" fillId="0" borderId="1" xfId="15" applyFont="1" applyAlignment="1">
      <alignment vertical="top"/>
    </xf>
    <xf numFmtId="0" fontId="6" fillId="13" borderId="2" xfId="6" applyFont="1" applyFill="1" applyBorder="1"/>
    <xf numFmtId="0" fontId="6" fillId="0" borderId="2" xfId="6" applyFont="1" applyBorder="1"/>
    <xf numFmtId="0" fontId="7" fillId="0" borderId="2" xfId="6" applyFont="1" applyBorder="1" applyAlignment="1">
      <alignment horizontal="left" wrapText="1" indent="1"/>
    </xf>
    <xf numFmtId="0" fontId="7" fillId="0" borderId="2" xfId="6" applyFont="1" applyBorder="1" applyAlignment="1">
      <alignment horizontal="left" wrapText="1" indent="2"/>
    </xf>
    <xf numFmtId="0" fontId="7" fillId="0" borderId="2" xfId="6" applyFont="1" applyBorder="1" applyAlignment="1">
      <alignment horizontal="left" indent="1"/>
    </xf>
    <xf numFmtId="166" fontId="7" fillId="13" borderId="2" xfId="6" applyNumberFormat="1" applyFont="1" applyFill="1" applyBorder="1" applyAlignment="1">
      <alignment horizontal="right"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14" fontId="19" fillId="0" borderId="2" xfId="6" applyNumberFormat="1" applyFont="1" applyBorder="1" applyAlignment="1">
      <alignment horizontal="right" vertical="top" wrapText="1"/>
    </xf>
    <xf numFmtId="0" fontId="7" fillId="0" borderId="0" xfId="0" applyFont="1" applyAlignment="1">
      <alignment horizontal="center" vertical="center"/>
    </xf>
    <xf numFmtId="0" fontId="7" fillId="0" borderId="2" xfId="0" applyFont="1" applyBorder="1" applyAlignment="1">
      <alignment horizontal="justify"/>
    </xf>
    <xf numFmtId="0" fontId="6" fillId="0" borderId="2" xfId="0" applyFont="1" applyBorder="1" applyAlignment="1">
      <alignment horizontal="justify"/>
    </xf>
    <xf numFmtId="0" fontId="6" fillId="0" borderId="2" xfId="9" applyFont="1" applyBorder="1" applyAlignment="1" applyProtection="1">
      <alignment horizontal="left"/>
      <protection locked="0"/>
    </xf>
    <xf numFmtId="0" fontId="6" fillId="0" borderId="2" xfId="9" applyFont="1" applyBorder="1" applyAlignment="1" applyProtection="1">
      <alignment horizontal="center" vertical="center" wrapText="1"/>
      <protection locked="0"/>
    </xf>
    <xf numFmtId="0" fontId="7" fillId="0" borderId="2" xfId="6" applyFont="1" applyBorder="1" applyAlignment="1" applyProtection="1">
      <alignment horizontal="left" wrapText="1"/>
      <protection locked="0"/>
    </xf>
    <xf numFmtId="0" fontId="6" fillId="0" borderId="2" xfId="6" applyFont="1" applyBorder="1" applyAlignment="1" applyProtection="1">
      <alignment horizontal="left" wrapText="1"/>
      <protection locked="0"/>
    </xf>
    <xf numFmtId="0" fontId="7" fillId="0" borderId="1" xfId="3" applyFont="1" applyAlignment="1">
      <alignment horizontal="center" vertical="center"/>
    </xf>
    <xf numFmtId="0" fontId="7" fillId="0" borderId="1" xfId="3" applyFont="1" applyAlignment="1">
      <alignment horizontal="left" vertical="top" wrapText="1"/>
    </xf>
    <xf numFmtId="0" fontId="7" fillId="0" borderId="2" xfId="3" applyFont="1" applyBorder="1" applyAlignment="1">
      <alignment horizontal="left" wrapText="1"/>
    </xf>
    <xf numFmtId="0" fontId="30" fillId="0" borderId="1" xfId="0" applyFont="1" applyBorder="1" applyAlignment="1">
      <alignment horizontal="left" vertical="top"/>
    </xf>
    <xf numFmtId="0" fontId="7" fillId="0" borderId="1" xfId="3" applyFont="1" applyAlignment="1">
      <alignment horizontal="left" vertical="center"/>
    </xf>
    <xf numFmtId="0" fontId="31" fillId="0" borderId="1" xfId="3" applyFont="1" applyAlignment="1">
      <alignment horizontal="left" vertical="center"/>
    </xf>
    <xf numFmtId="0" fontId="30" fillId="0" borderId="1" xfId="0" applyFont="1" applyBorder="1" applyAlignment="1">
      <alignment horizontal="left" vertical="center"/>
    </xf>
    <xf numFmtId="0" fontId="27" fillId="0" borderId="1" xfId="15" applyFont="1" applyAlignment="1">
      <alignment vertical="top" wrapText="1"/>
    </xf>
    <xf numFmtId="0" fontId="7" fillId="0" borderId="2" xfId="18" applyFont="1" applyBorder="1" applyAlignment="1">
      <alignment vertical="center"/>
    </xf>
    <xf numFmtId="49" fontId="7" fillId="0" borderId="2" xfId="0" applyNumberFormat="1" applyFont="1" applyBorder="1"/>
    <xf numFmtId="49" fontId="7" fillId="0" borderId="0" xfId="0" applyNumberFormat="1" applyFont="1"/>
    <xf numFmtId="3" fontId="7" fillId="0" borderId="2" xfId="0" applyNumberFormat="1" applyFont="1" applyBorder="1" applyAlignment="1">
      <alignment horizontal="center" vertical="top"/>
    </xf>
    <xf numFmtId="0" fontId="17" fillId="0" borderId="2" xfId="0" quotePrefix="1" applyFont="1" applyBorder="1"/>
    <xf numFmtId="0" fontId="7" fillId="0" borderId="2" xfId="3" applyFont="1" applyBorder="1" applyAlignment="1">
      <alignment horizontal="justify" wrapText="1"/>
    </xf>
    <xf numFmtId="0" fontId="19" fillId="0" borderId="2" xfId="0" applyFont="1" applyBorder="1" applyAlignment="1">
      <alignment horizontal="center" vertical="top" wrapText="1"/>
    </xf>
    <xf numFmtId="49" fontId="19" fillId="0" borderId="2" xfId="0" applyNumberFormat="1" applyFont="1" applyBorder="1" applyAlignment="1">
      <alignment horizontal="center" vertical="top"/>
    </xf>
    <xf numFmtId="3" fontId="19" fillId="0" borderId="2" xfId="0" applyNumberFormat="1" applyFont="1" applyBorder="1" applyAlignment="1">
      <alignment horizontal="center" vertical="top"/>
    </xf>
    <xf numFmtId="0" fontId="6" fillId="0" borderId="2" xfId="6" applyFont="1" applyBorder="1" applyAlignment="1">
      <alignment horizontal="center" vertical="top" wrapText="1"/>
    </xf>
    <xf numFmtId="0" fontId="7" fillId="0" borderId="2" xfId="0" applyFont="1" applyBorder="1" applyAlignment="1">
      <alignment horizontal="center" wrapText="1"/>
    </xf>
    <xf numFmtId="168" fontId="18" fillId="0" borderId="2" xfId="0" applyNumberFormat="1" applyFont="1" applyBorder="1" applyAlignment="1">
      <alignment horizontal="right" wrapText="1"/>
    </xf>
    <xf numFmtId="168" fontId="6" fillId="0" borderId="2" xfId="0" applyNumberFormat="1" applyFont="1" applyBorder="1" applyAlignment="1">
      <alignment horizontal="right" wrapText="1"/>
    </xf>
    <xf numFmtId="168" fontId="18" fillId="8" borderId="2" xfId="0" applyNumberFormat="1" applyFont="1" applyFill="1" applyBorder="1" applyAlignment="1">
      <alignment horizontal="right" wrapText="1"/>
    </xf>
    <xf numFmtId="168" fontId="7" fillId="0" borderId="2" xfId="0" applyNumberFormat="1" applyFont="1" applyBorder="1" applyAlignment="1">
      <alignment horizontal="right" wrapText="1"/>
    </xf>
    <xf numFmtId="168" fontId="7" fillId="8" borderId="2" xfId="0" applyNumberFormat="1" applyFont="1" applyFill="1" applyBorder="1" applyAlignment="1">
      <alignment horizontal="right" wrapText="1"/>
    </xf>
    <xf numFmtId="0" fontId="23" fillId="0" borderId="0" xfId="0" applyFont="1"/>
    <xf numFmtId="168" fontId="18" fillId="0" borderId="2" xfId="0" applyNumberFormat="1" applyFont="1" applyBorder="1" applyAlignment="1" applyProtection="1">
      <alignment horizontal="right" wrapText="1"/>
      <protection locked="0"/>
    </xf>
    <xf numFmtId="0" fontId="7" fillId="0" borderId="2" xfId="3" applyFon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168" fontId="6" fillId="0" borderId="2" xfId="0" applyNumberFormat="1" applyFont="1" applyBorder="1" applyAlignment="1" applyProtection="1">
      <alignment horizontal="right" wrapText="1"/>
      <protection locked="0"/>
    </xf>
    <xf numFmtId="168" fontId="8" fillId="0" borderId="4" xfId="0" applyNumberFormat="1" applyFont="1" applyBorder="1" applyAlignment="1">
      <alignment horizontal="right" wrapText="1"/>
    </xf>
    <xf numFmtId="168" fontId="7" fillId="0" borderId="2" xfId="15" applyNumberFormat="1" applyFont="1" applyBorder="1" applyAlignment="1">
      <alignment horizontal="right" wrapText="1"/>
    </xf>
    <xf numFmtId="168" fontId="6" fillId="0" borderId="2" xfId="15" applyNumberFormat="1" applyFont="1" applyBorder="1" applyAlignment="1">
      <alignment horizontal="right" wrapText="1"/>
    </xf>
    <xf numFmtId="0" fontId="6" fillId="0" borderId="2" xfId="15" applyFont="1" applyBorder="1" applyAlignment="1">
      <alignment horizontal="center" vertical="top" wrapText="1"/>
    </xf>
    <xf numFmtId="0" fontId="6" fillId="0" borderId="1" xfId="0" applyFont="1" applyBorder="1" applyAlignment="1">
      <alignment horizontal="left" vertical="top"/>
    </xf>
    <xf numFmtId="168" fontId="7" fillId="0" borderId="2" xfId="0" applyNumberFormat="1" applyFont="1" applyBorder="1" applyAlignment="1" applyProtection="1">
      <alignment horizontal="right" wrapText="1"/>
      <protection locked="0"/>
    </xf>
    <xf numFmtId="168" fontId="6" fillId="7" borderId="2" xfId="0" applyNumberFormat="1" applyFont="1" applyFill="1" applyBorder="1"/>
    <xf numFmtId="0" fontId="6" fillId="8" borderId="6" xfId="6" applyFont="1" applyFill="1" applyBorder="1" applyAlignment="1">
      <alignment horizontal="left" vertical="center"/>
    </xf>
    <xf numFmtId="0" fontId="6" fillId="8" borderId="9" xfId="6" applyFont="1" applyFill="1" applyBorder="1" applyAlignment="1">
      <alignment horizontal="left" vertical="center"/>
    </xf>
    <xf numFmtId="166" fontId="7" fillId="0" borderId="2" xfId="0" applyNumberFormat="1" applyFont="1" applyBorder="1" applyAlignment="1" applyProtection="1">
      <alignment horizontal="right" vertical="top" wrapText="1"/>
      <protection locked="0"/>
    </xf>
    <xf numFmtId="0" fontId="39" fillId="0" borderId="2" xfId="0" applyFont="1" applyBorder="1" applyAlignment="1" applyProtection="1">
      <alignment vertical="top"/>
      <protection locked="0"/>
    </xf>
    <xf numFmtId="166" fontId="6" fillId="0" borderId="2" xfId="0" applyNumberFormat="1" applyFont="1" applyBorder="1" applyAlignment="1" applyProtection="1">
      <alignment horizontal="right" vertical="top" wrapText="1"/>
      <protection locked="0"/>
    </xf>
    <xf numFmtId="10" fontId="6" fillId="0" borderId="2" xfId="7" applyNumberFormat="1" applyFont="1" applyFill="1" applyBorder="1" applyProtection="1">
      <protection locked="0"/>
    </xf>
    <xf numFmtId="0" fontId="17" fillId="0" borderId="2" xfId="0" applyFont="1" applyBorder="1" applyAlignment="1" applyProtection="1">
      <alignment vertical="top"/>
      <protection locked="0"/>
    </xf>
    <xf numFmtId="0" fontId="17" fillId="0" borderId="2" xfId="0" applyFont="1" applyBorder="1" applyAlignment="1" applyProtection="1">
      <alignment wrapText="1"/>
      <protection locked="0"/>
    </xf>
    <xf numFmtId="0" fontId="19" fillId="0" borderId="2" xfId="0" applyFont="1" applyBorder="1" applyAlignment="1" applyProtection="1">
      <alignment wrapText="1"/>
      <protection locked="0"/>
    </xf>
    <xf numFmtId="0" fontId="6" fillId="0" borderId="2" xfId="0" applyFont="1" applyBorder="1" applyAlignment="1" applyProtection="1">
      <alignment vertical="top" wrapText="1"/>
      <protection locked="0"/>
    </xf>
    <xf numFmtId="0" fontId="40" fillId="0" borderId="2" xfId="6" applyFont="1" applyBorder="1" applyAlignment="1">
      <alignment horizontal="left" vertical="center" wrapText="1"/>
    </xf>
    <xf numFmtId="0" fontId="40" fillId="0" borderId="2" xfId="0" applyFont="1" applyBorder="1" applyAlignment="1">
      <alignment horizontal="left" vertical="center" wrapText="1"/>
    </xf>
    <xf numFmtId="0" fontId="40" fillId="0" borderId="2" xfId="6" applyFont="1" applyBorder="1" applyAlignment="1">
      <alignment horizontal="justify" vertical="center" wrapText="1"/>
    </xf>
    <xf numFmtId="0" fontId="6" fillId="8" borderId="4" xfId="6" applyFont="1" applyFill="1" applyBorder="1" applyAlignment="1">
      <alignment horizontal="left" vertical="center" wrapText="1"/>
    </xf>
    <xf numFmtId="9" fontId="7" fillId="0" borderId="2" xfId="0" applyNumberFormat="1" applyFont="1" applyBorder="1" applyAlignment="1">
      <alignment horizontal="center" vertical="center"/>
    </xf>
    <xf numFmtId="0" fontId="7" fillId="0" borderId="1" xfId="6" applyFont="1" applyAlignment="1">
      <alignment horizontal="center" vertical="center" wrapText="1"/>
    </xf>
    <xf numFmtId="0" fontId="6" fillId="8" borderId="2" xfId="6" applyFont="1" applyFill="1" applyBorder="1" applyAlignment="1">
      <alignment horizontal="center" vertical="center" wrapText="1"/>
    </xf>
    <xf numFmtId="0" fontId="9" fillId="0" borderId="0" xfId="0" applyFont="1"/>
    <xf numFmtId="0" fontId="6" fillId="0" borderId="2" xfId="0" applyFont="1" applyBorder="1" applyAlignment="1">
      <alignment horizontal="left" wrapText="1"/>
    </xf>
    <xf numFmtId="0" fontId="6" fillId="0" borderId="2" xfId="3" applyFont="1" applyBorder="1" applyAlignment="1">
      <alignment horizontal="center"/>
    </xf>
    <xf numFmtId="0" fontId="6" fillId="0" borderId="2" xfId="3" applyFont="1" applyBorder="1" applyAlignment="1">
      <alignment horizontal="justify" wrapText="1"/>
    </xf>
    <xf numFmtId="49" fontId="19" fillId="0" borderId="2" xfId="0" applyNumberFormat="1" applyFont="1" applyBorder="1" applyAlignment="1">
      <alignment horizontal="center" wrapText="1"/>
    </xf>
    <xf numFmtId="164" fontId="8" fillId="0" borderId="2" xfId="0" applyNumberFormat="1" applyFont="1" applyBorder="1" applyAlignment="1">
      <alignment horizontal="right" wrapText="1"/>
    </xf>
    <xf numFmtId="0" fontId="7" fillId="0" borderId="3" xfId="0" applyFont="1" applyBorder="1" applyAlignment="1">
      <alignment horizontal="left" wrapText="1"/>
    </xf>
    <xf numFmtId="168" fontId="8" fillId="0" borderId="2" xfId="0" applyNumberFormat="1" applyFont="1" applyBorder="1" applyAlignment="1">
      <alignment horizontal="right" wrapText="1"/>
    </xf>
    <xf numFmtId="168" fontId="8" fillId="0" borderId="5" xfId="0" applyNumberFormat="1" applyFont="1" applyBorder="1" applyAlignment="1">
      <alignment horizontal="right" wrapText="1"/>
    </xf>
    <xf numFmtId="10" fontId="8" fillId="0" borderId="5" xfId="0" applyNumberFormat="1" applyFont="1" applyBorder="1" applyAlignment="1">
      <alignment horizontal="right" wrapText="1"/>
    </xf>
    <xf numFmtId="0" fontId="7" fillId="0" borderId="3" xfId="0" applyFont="1" applyBorder="1"/>
    <xf numFmtId="0" fontId="7" fillId="0" borderId="3" xfId="0" applyFont="1" applyBorder="1" applyAlignment="1">
      <alignment horizontal="left"/>
    </xf>
    <xf numFmtId="0" fontId="19" fillId="0" borderId="2" xfId="0" quotePrefix="1" applyFont="1" applyBorder="1" applyAlignment="1">
      <alignment horizontal="center"/>
    </xf>
    <xf numFmtId="168" fontId="10" fillId="0" borderId="4" xfId="0" applyNumberFormat="1" applyFont="1" applyBorder="1" applyAlignment="1">
      <alignment horizontal="right" wrapText="1"/>
    </xf>
    <xf numFmtId="168" fontId="10" fillId="0" borderId="2" xfId="0" applyNumberFormat="1" applyFont="1" applyBorder="1" applyAlignment="1">
      <alignment horizontal="right" wrapText="1"/>
    </xf>
    <xf numFmtId="164" fontId="10" fillId="8" borderId="2" xfId="0" applyNumberFormat="1" applyFont="1" applyFill="1" applyBorder="1" applyAlignment="1">
      <alignment horizontal="right" wrapText="1"/>
    </xf>
    <xf numFmtId="0" fontId="6" fillId="0" borderId="2" xfId="3" applyFont="1" applyBorder="1" applyAlignment="1">
      <alignment horizontal="justify"/>
    </xf>
    <xf numFmtId="0" fontId="34" fillId="0" borderId="2" xfId="0" applyFont="1" applyBorder="1"/>
    <xf numFmtId="0" fontId="17" fillId="0" borderId="2" xfId="6" applyFont="1" applyBorder="1" applyAlignment="1">
      <alignment horizontal="center"/>
    </xf>
    <xf numFmtId="0" fontId="17" fillId="0" borderId="2" xfId="6" applyFont="1" applyBorder="1" applyAlignment="1">
      <alignment horizontal="left" wrapText="1"/>
    </xf>
    <xf numFmtId="0" fontId="7" fillId="0" borderId="2" xfId="6" applyFont="1" applyBorder="1" applyAlignment="1">
      <alignment horizontal="center"/>
    </xf>
    <xf numFmtId="0" fontId="19" fillId="0" borderId="2" xfId="6" applyFont="1" applyBorder="1" applyAlignment="1">
      <alignment horizontal="center"/>
    </xf>
    <xf numFmtId="0" fontId="21" fillId="0" borderId="2" xfId="6" applyFont="1" applyBorder="1" applyAlignment="1">
      <alignment horizontal="left" wrapText="1"/>
    </xf>
    <xf numFmtId="0" fontId="16" fillId="0" borderId="2" xfId="6" applyFont="1" applyBorder="1" applyAlignment="1">
      <alignment horizontal="center"/>
    </xf>
    <xf numFmtId="0" fontId="7" fillId="0" borderId="2" xfId="6" applyFont="1" applyBorder="1" applyAlignment="1">
      <alignment horizontal="center" wrapText="1"/>
    </xf>
    <xf numFmtId="9" fontId="7" fillId="0" borderId="2" xfId="6" applyNumberFormat="1" applyFont="1" applyBorder="1" applyAlignment="1">
      <alignment horizontal="center"/>
    </xf>
    <xf numFmtId="167" fontId="7" fillId="0" borderId="2" xfId="6" applyNumberFormat="1" applyFont="1" applyBorder="1" applyAlignment="1">
      <alignment horizontal="center"/>
    </xf>
    <xf numFmtId="0" fontId="14" fillId="0" borderId="1" xfId="0" applyFont="1" applyBorder="1" applyAlignment="1">
      <alignment horizontal="right" vertical="top"/>
    </xf>
    <xf numFmtId="0" fontId="3" fillId="0" borderId="0" xfId="0" applyFont="1"/>
    <xf numFmtId="168" fontId="7" fillId="12" borderId="2" xfId="0" applyNumberFormat="1" applyFont="1" applyFill="1" applyBorder="1" applyAlignment="1">
      <alignment horizontal="right" wrapText="1"/>
    </xf>
    <xf numFmtId="0" fontId="14" fillId="0" borderId="14" xfId="0" applyFont="1" applyBorder="1" applyAlignment="1">
      <alignment vertical="top"/>
    </xf>
    <xf numFmtId="0" fontId="7" fillId="0" borderId="11" xfId="0" applyFont="1" applyBorder="1" applyAlignment="1">
      <alignment horizontal="center" vertical="center" wrapText="1"/>
    </xf>
    <xf numFmtId="0" fontId="7" fillId="0" borderId="1" xfId="2" applyFont="1"/>
    <xf numFmtId="168" fontId="7" fillId="0" borderId="2" xfId="6" applyNumberFormat="1" applyFont="1" applyBorder="1" applyAlignment="1">
      <alignment horizontal="right" wrapText="1"/>
    </xf>
    <xf numFmtId="0" fontId="6" fillId="0" borderId="2" xfId="18" applyFont="1" applyBorder="1" applyAlignment="1">
      <alignment horizontal="center" vertical="top" wrapText="1"/>
    </xf>
    <xf numFmtId="0" fontId="6" fillId="0" borderId="1" xfId="18" applyFont="1" applyAlignment="1">
      <alignment horizontal="center" vertical="top" wrapText="1"/>
    </xf>
    <xf numFmtId="0" fontId="7" fillId="0" borderId="2" xfId="0" applyFont="1" applyBorder="1" applyAlignment="1">
      <alignment horizontal="center" vertical="center" wrapText="1"/>
    </xf>
    <xf numFmtId="0" fontId="7" fillId="0" borderId="1" xfId="15" applyFont="1" applyAlignment="1">
      <alignment wrapText="1"/>
    </xf>
    <xf numFmtId="0" fontId="7" fillId="0" borderId="1" xfId="15" applyFont="1" applyAlignment="1">
      <alignment vertical="center"/>
    </xf>
    <xf numFmtId="0" fontId="7" fillId="0" borderId="1" xfId="15" applyFont="1" applyAlignment="1">
      <alignment vertical="center" wrapText="1"/>
    </xf>
    <xf numFmtId="0" fontId="14" fillId="0" borderId="14" xfId="0" applyFont="1" applyBorder="1" applyAlignment="1">
      <alignment horizontal="right" vertical="top"/>
    </xf>
    <xf numFmtId="168" fontId="18" fillId="0" borderId="2" xfId="0" applyNumberFormat="1" applyFont="1" applyBorder="1" applyAlignment="1">
      <alignment horizontal="center" wrapText="1"/>
    </xf>
    <xf numFmtId="49" fontId="18" fillId="0" borderId="2" xfId="0" applyNumberFormat="1" applyFont="1" applyBorder="1" applyAlignment="1">
      <alignment horizontal="center" wrapText="1"/>
    </xf>
    <xf numFmtId="0" fontId="14" fillId="0" borderId="14" xfId="0" applyFont="1" applyBorder="1" applyAlignment="1">
      <alignment horizontal="left" vertical="top"/>
    </xf>
    <xf numFmtId="0" fontId="82" fillId="0" borderId="2" xfId="0" applyFont="1" applyBorder="1" applyAlignment="1">
      <alignment horizontal="center"/>
    </xf>
    <xf numFmtId="168" fontId="18" fillId="43" borderId="2" xfId="0" applyNumberFormat="1" applyFont="1" applyFill="1" applyBorder="1" applyAlignment="1">
      <alignment horizontal="right" wrapText="1"/>
    </xf>
    <xf numFmtId="0" fontId="7" fillId="9" borderId="0" xfId="0" applyFont="1" applyFill="1"/>
    <xf numFmtId="0" fontId="7" fillId="0" borderId="2" xfId="9" applyFont="1" applyBorder="1" applyAlignment="1" applyProtection="1">
      <alignment horizontal="left" vertical="center" indent="1"/>
      <protection locked="0"/>
    </xf>
    <xf numFmtId="0" fontId="84" fillId="0" borderId="0" xfId="0" applyFont="1"/>
    <xf numFmtId="0" fontId="14" fillId="0" borderId="14" xfId="17" applyFont="1" applyBorder="1" applyAlignment="1">
      <alignment horizontal="right"/>
    </xf>
    <xf numFmtId="0" fontId="6" fillId="0" borderId="2" xfId="18" applyFont="1" applyBorder="1" applyAlignment="1">
      <alignment vertical="center" wrapText="1"/>
    </xf>
    <xf numFmtId="0" fontId="7" fillId="0" borderId="2" xfId="18" applyFont="1" applyBorder="1" applyAlignment="1">
      <alignment vertical="center" wrapText="1"/>
    </xf>
    <xf numFmtId="0" fontId="6" fillId="0" borderId="5" xfId="0" applyFont="1" applyBorder="1" applyAlignment="1">
      <alignment horizontal="center" vertical="center" wrapText="1"/>
    </xf>
    <xf numFmtId="0" fontId="6" fillId="7" borderId="9" xfId="3" applyFont="1" applyFill="1" applyBorder="1" applyAlignment="1">
      <alignment horizontal="center" wrapText="1"/>
    </xf>
    <xf numFmtId="0" fontId="6" fillId="7" borderId="4" xfId="3" applyFont="1" applyFill="1" applyBorder="1" applyAlignment="1">
      <alignment horizontal="center" wrapText="1"/>
    </xf>
    <xf numFmtId="0" fontId="6" fillId="0" borderId="0" xfId="0" applyFont="1" applyAlignment="1">
      <alignment horizontal="left" vertical="center"/>
    </xf>
    <xf numFmtId="0" fontId="6" fillId="0" borderId="13" xfId="0" applyFont="1" applyBorder="1" applyAlignment="1">
      <alignment horizontal="centerContinuous" vertical="center" wrapText="1"/>
    </xf>
    <xf numFmtId="0" fontId="6" fillId="0" borderId="8" xfId="0" applyFont="1" applyBorder="1" applyAlignment="1">
      <alignment horizontal="centerContinuous" vertical="center" wrapText="1"/>
    </xf>
    <xf numFmtId="0" fontId="7" fillId="0" borderId="2" xfId="11" quotePrefix="1"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indent="1"/>
    </xf>
    <xf numFmtId="0" fontId="6" fillId="0" borderId="6" xfId="0" applyFont="1" applyBorder="1" applyAlignment="1">
      <alignment horizontal="centerContinuous" vertical="center" wrapText="1"/>
    </xf>
    <xf numFmtId="0" fontId="7" fillId="0" borderId="4" xfId="0" applyFont="1" applyBorder="1" applyAlignment="1">
      <alignment horizontal="centerContinuous" vertical="center" wrapText="1"/>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5" xfId="0" applyFont="1" applyBorder="1" applyAlignment="1">
      <alignment vertical="center"/>
    </xf>
    <xf numFmtId="0" fontId="6" fillId="0" borderId="2" xfId="0" applyFont="1" applyBorder="1" applyAlignment="1">
      <alignment horizontal="center" vertical="center" wrapText="1"/>
    </xf>
    <xf numFmtId="0" fontId="7" fillId="0" borderId="2" xfId="0" quotePrefix="1" applyFont="1" applyBorder="1" applyAlignment="1">
      <alignment horizontal="center" vertical="center"/>
    </xf>
    <xf numFmtId="0" fontId="6" fillId="45" borderId="2" xfId="3" applyFont="1" applyFill="1" applyBorder="1" applyAlignment="1">
      <alignment horizontal="center"/>
    </xf>
    <xf numFmtId="0" fontId="6" fillId="45" borderId="2" xfId="3" applyFont="1" applyFill="1" applyBorder="1" applyAlignment="1">
      <alignment horizontal="justify" wrapText="1"/>
    </xf>
    <xf numFmtId="168" fontId="6" fillId="45" borderId="2" xfId="0" applyNumberFormat="1" applyFont="1" applyFill="1" applyBorder="1" applyAlignment="1" applyProtection="1">
      <alignment horizontal="right" wrapText="1"/>
      <protection locked="0"/>
    </xf>
    <xf numFmtId="0" fontId="7" fillId="45" borderId="2" xfId="3" applyFont="1" applyFill="1" applyBorder="1" applyAlignment="1">
      <alignment horizontal="center"/>
    </xf>
    <xf numFmtId="0" fontId="7" fillId="45" borderId="2" xfId="3" applyFont="1" applyFill="1" applyBorder="1" applyAlignment="1">
      <alignment horizontal="left"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2" xfId="0" quotePrefix="1" applyFont="1" applyBorder="1" applyAlignment="1">
      <alignment horizontal="center"/>
    </xf>
    <xf numFmtId="0" fontId="7" fillId="0" borderId="2" xfId="0" quotePrefix="1" applyFont="1" applyBorder="1" applyAlignment="1">
      <alignment horizontal="center"/>
    </xf>
    <xf numFmtId="0" fontId="6" fillId="0" borderId="8" xfId="0" applyFont="1" applyBorder="1" applyAlignment="1">
      <alignment horizontal="left" wrapText="1"/>
    </xf>
    <xf numFmtId="0" fontId="7" fillId="0" borderId="9" xfId="0" applyFont="1" applyBorder="1" applyAlignment="1">
      <alignment horizontal="left" wrapText="1"/>
    </xf>
    <xf numFmtId="0" fontId="7" fillId="0" borderId="12" xfId="0" applyFont="1" applyBorder="1" applyAlignment="1">
      <alignment horizontal="left" wrapText="1"/>
    </xf>
    <xf numFmtId="168" fontId="7" fillId="45" borderId="2" xfId="0" applyNumberFormat="1" applyFont="1" applyFill="1" applyBorder="1" applyAlignment="1" applyProtection="1">
      <alignment horizontal="right" wrapText="1"/>
      <protection locked="0"/>
    </xf>
    <xf numFmtId="0" fontId="19" fillId="3" borderId="9" xfId="221" applyFont="1" applyFill="1" applyBorder="1" applyAlignment="1">
      <alignment horizontal="center"/>
    </xf>
    <xf numFmtId="0" fontId="19" fillId="3" borderId="4" xfId="221" applyFont="1" applyFill="1" applyBorder="1" applyAlignment="1">
      <alignment horizontal="center"/>
    </xf>
    <xf numFmtId="0" fontId="17" fillId="0" borderId="0" xfId="0" applyFont="1" applyAlignment="1">
      <alignment vertical="center" wrapText="1"/>
    </xf>
    <xf numFmtId="0" fontId="17" fillId="0" borderId="1" xfId="0" applyFont="1" applyBorder="1" applyAlignment="1">
      <alignment vertical="center" wrapText="1"/>
    </xf>
    <xf numFmtId="49" fontId="17" fillId="0" borderId="2" xfId="0" applyNumberFormat="1" applyFont="1" applyBorder="1" applyAlignment="1">
      <alignment horizontal="center" wrapText="1"/>
    </xf>
    <xf numFmtId="0" fontId="17" fillId="0" borderId="2" xfId="0" applyFont="1" applyBorder="1" applyAlignment="1">
      <alignment wrapText="1"/>
    </xf>
    <xf numFmtId="0" fontId="28" fillId="0" borderId="2" xfId="0" applyFont="1" applyBorder="1" applyAlignment="1">
      <alignment wrapText="1"/>
    </xf>
    <xf numFmtId="0" fontId="28" fillId="43" borderId="2" xfId="0" applyFont="1" applyFill="1" applyBorder="1" applyAlignment="1">
      <alignment wrapText="1"/>
    </xf>
    <xf numFmtId="0" fontId="17" fillId="46" borderId="2" xfId="0" applyFont="1" applyFill="1" applyBorder="1" applyAlignment="1">
      <alignment horizontal="left" wrapText="1"/>
    </xf>
    <xf numFmtId="0" fontId="19" fillId="0" borderId="2" xfId="0" applyFont="1" applyBorder="1" applyAlignment="1">
      <alignment wrapText="1"/>
    </xf>
    <xf numFmtId="49" fontId="17" fillId="46" borderId="2" xfId="0" applyNumberFormat="1" applyFont="1" applyFill="1" applyBorder="1" applyAlignment="1">
      <alignment horizontal="center" wrapText="1"/>
    </xf>
    <xf numFmtId="0" fontId="17" fillId="0" borderId="1" xfId="0" applyFont="1" applyBorder="1"/>
    <xf numFmtId="4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168" fontId="6" fillId="13" borderId="2" xfId="0" applyNumberFormat="1" applyFont="1" applyFill="1" applyBorder="1" applyAlignment="1">
      <alignment horizontal="right" wrapText="1"/>
    </xf>
    <xf numFmtId="168" fontId="9" fillId="13" borderId="2" xfId="0" applyNumberFormat="1" applyFont="1" applyFill="1" applyBorder="1" applyAlignment="1">
      <alignment horizontal="right" wrapText="1"/>
    </xf>
    <xf numFmtId="168" fontId="38" fillId="13" borderId="2" xfId="0" applyNumberFormat="1" applyFont="1" applyFill="1" applyBorder="1" applyAlignment="1">
      <alignment horizontal="right" wrapText="1"/>
    </xf>
    <xf numFmtId="0" fontId="17" fillId="0" borderId="1" xfId="221" applyFont="1"/>
    <xf numFmtId="49" fontId="28" fillId="0" borderId="2" xfId="0" applyNumberFormat="1" applyFont="1" applyBorder="1" applyAlignment="1">
      <alignment horizontal="center" wrapText="1"/>
    </xf>
    <xf numFmtId="0" fontId="28" fillId="0" borderId="2" xfId="0" applyFont="1" applyBorder="1" applyAlignment="1">
      <alignment horizontal="left" wrapText="1"/>
    </xf>
    <xf numFmtId="49" fontId="28" fillId="0" borderId="2" xfId="221" applyNumberFormat="1" applyFont="1" applyBorder="1" applyAlignment="1">
      <alignment horizontal="center" wrapText="1"/>
    </xf>
    <xf numFmtId="0" fontId="28" fillId="13" borderId="2" xfId="0" applyFont="1" applyFill="1" applyBorder="1"/>
    <xf numFmtId="166" fontId="17" fillId="0" borderId="1" xfId="221" applyNumberFormat="1" applyFont="1"/>
    <xf numFmtId="0" fontId="17" fillId="0" borderId="2" xfId="221" applyFont="1" applyBorder="1" applyAlignment="1">
      <alignment wrapText="1"/>
    </xf>
    <xf numFmtId="0" fontId="17" fillId="46" borderId="2" xfId="221" applyFont="1" applyFill="1" applyBorder="1" applyAlignment="1">
      <alignment wrapText="1"/>
    </xf>
    <xf numFmtId="49" fontId="27" fillId="0" borderId="2" xfId="221" applyNumberFormat="1" applyFont="1" applyBorder="1" applyAlignment="1">
      <alignment horizontal="center" wrapText="1"/>
    </xf>
    <xf numFmtId="0" fontId="19" fillId="0" borderId="2" xfId="221" applyFont="1" applyBorder="1" applyAlignment="1">
      <alignment wrapText="1"/>
    </xf>
    <xf numFmtId="0" fontId="17" fillId="0" borderId="1" xfId="0" applyFont="1" applyBorder="1" applyAlignment="1">
      <alignment wrapText="1"/>
    </xf>
    <xf numFmtId="0" fontId="17" fillId="48" borderId="6" xfId="0" applyFont="1" applyFill="1" applyBorder="1" applyAlignment="1">
      <alignment wrapText="1"/>
    </xf>
    <xf numFmtId="0" fontId="17" fillId="48" borderId="9" xfId="0" applyFont="1" applyFill="1" applyBorder="1" applyAlignment="1">
      <alignment wrapText="1"/>
    </xf>
    <xf numFmtId="0" fontId="17" fillId="48" borderId="4" xfId="0" applyFont="1" applyFill="1" applyBorder="1" applyAlignment="1">
      <alignment wrapText="1"/>
    </xf>
    <xf numFmtId="49" fontId="27" fillId="0" borderId="2" xfId="0" applyNumberFormat="1" applyFont="1" applyBorder="1" applyAlignment="1">
      <alignment horizontal="center" wrapText="1"/>
    </xf>
    <xf numFmtId="0" fontId="21" fillId="7" borderId="2" xfId="0" applyFont="1" applyFill="1" applyBorder="1" applyAlignment="1">
      <alignment wrapText="1"/>
    </xf>
    <xf numFmtId="0" fontId="16" fillId="0" borderId="2" xfId="0" applyFont="1" applyBorder="1" applyAlignment="1">
      <alignment horizontal="center" vertical="center"/>
    </xf>
    <xf numFmtId="0" fontId="16" fillId="0" borderId="2" xfId="0" applyFont="1" applyBorder="1" applyAlignment="1">
      <alignment wrapText="1"/>
    </xf>
    <xf numFmtId="0" fontId="86" fillId="0" borderId="0" xfId="0" applyFont="1"/>
    <xf numFmtId="0" fontId="7" fillId="12" borderId="2" xfId="0" applyFont="1" applyFill="1" applyBorder="1" applyAlignment="1">
      <alignment horizontal="left" vertical="top" indent="1"/>
    </xf>
    <xf numFmtId="3" fontId="7" fillId="7" borderId="2" xfId="0" applyNumberFormat="1" applyFont="1" applyFill="1" applyBorder="1" applyAlignment="1">
      <alignment horizontal="center" vertical="center"/>
    </xf>
    <xf numFmtId="0" fontId="7" fillId="8" borderId="2" xfId="10" applyFont="1" applyFill="1" applyBorder="1" applyAlignment="1">
      <alignment horizontal="center" vertical="center" wrapText="1"/>
    </xf>
    <xf numFmtId="0" fontId="7" fillId="0" borderId="2" xfId="6" applyFont="1" applyBorder="1" applyProtection="1">
      <protection locked="0"/>
    </xf>
    <xf numFmtId="0" fontId="35" fillId="12" borderId="15" xfId="0" applyFont="1" applyFill="1" applyBorder="1" applyAlignment="1">
      <alignment horizontal="center" vertical="center" wrapText="1"/>
    </xf>
    <xf numFmtId="0" fontId="35" fillId="12" borderId="14" xfId="0" applyFont="1" applyFill="1" applyBorder="1" applyAlignment="1">
      <alignment horizontal="center" vertical="center" wrapText="1"/>
    </xf>
    <xf numFmtId="0" fontId="7" fillId="8" borderId="6" xfId="0" applyFont="1" applyFill="1" applyBorder="1" applyAlignment="1">
      <alignment horizontal="left"/>
    </xf>
    <xf numFmtId="10" fontId="7" fillId="0" borderId="2" xfId="0" applyNumberFormat="1" applyFont="1" applyBorder="1" applyAlignment="1" applyProtection="1">
      <alignment horizontal="right" wrapText="1"/>
      <protection locked="0"/>
    </xf>
    <xf numFmtId="10" fontId="7" fillId="0" borderId="5" xfId="0" applyNumberFormat="1" applyFont="1" applyBorder="1" applyAlignment="1">
      <alignment horizontal="right" wrapText="1"/>
    </xf>
    <xf numFmtId="49" fontId="7" fillId="0" borderId="2" xfId="0" applyNumberFormat="1" applyFont="1" applyBorder="1" applyAlignment="1">
      <alignment horizontal="center"/>
    </xf>
    <xf numFmtId="168" fontId="8" fillId="0" borderId="2" xfId="0" applyNumberFormat="1" applyFont="1" applyBorder="1" applyAlignment="1" applyProtection="1">
      <alignment horizontal="right" wrapText="1"/>
      <protection locked="0"/>
    </xf>
    <xf numFmtId="10" fontId="8" fillId="0" borderId="2" xfId="0" applyNumberFormat="1" applyFont="1" applyBorder="1" applyAlignment="1" applyProtection="1">
      <alignment horizontal="right" wrapText="1"/>
      <protection locked="0"/>
    </xf>
    <xf numFmtId="0" fontId="7" fillId="8" borderId="9" xfId="0" applyFont="1" applyFill="1" applyBorder="1" applyAlignment="1">
      <alignment horizontal="left" wrapText="1"/>
    </xf>
    <xf numFmtId="0" fontId="7" fillId="8" borderId="4" xfId="0" applyFont="1" applyFill="1" applyBorder="1" applyAlignment="1">
      <alignment horizontal="left" wrapText="1"/>
    </xf>
    <xf numFmtId="0" fontId="7" fillId="0" borderId="6" xfId="0" applyFont="1" applyBorder="1" applyAlignment="1">
      <alignment horizontal="left" wrapText="1"/>
    </xf>
    <xf numFmtId="166" fontId="90" fillId="0" borderId="2" xfId="11" applyNumberFormat="1" applyFont="1" applyBorder="1" applyAlignment="1">
      <alignment horizontal="right" wrapText="1"/>
    </xf>
    <xf numFmtId="49" fontId="7" fillId="0" borderId="2" xfId="0" applyNumberFormat="1" applyFont="1" applyBorder="1" applyAlignment="1">
      <alignment horizontal="center" vertical="top" wrapText="1"/>
    </xf>
    <xf numFmtId="0" fontId="7" fillId="0" borderId="2" xfId="0" applyFont="1" applyBorder="1" applyAlignment="1">
      <alignment horizontal="right"/>
    </xf>
    <xf numFmtId="0" fontId="7" fillId="8" borderId="2" xfId="0" applyFont="1" applyFill="1" applyBorder="1" applyAlignment="1">
      <alignment horizontal="left"/>
    </xf>
    <xf numFmtId="0" fontId="7" fillId="8" borderId="2" xfId="0" applyFont="1" applyFill="1" applyBorder="1"/>
    <xf numFmtId="0" fontId="6" fillId="0" borderId="0" xfId="0" applyFont="1" applyAlignment="1">
      <alignment horizontal="left" vertical="top" wrapText="1"/>
    </xf>
    <xf numFmtId="0" fontId="7" fillId="8" borderId="2" xfId="0" applyFont="1" applyFill="1" applyBorder="1" applyAlignment="1">
      <alignment horizontal="right"/>
    </xf>
    <xf numFmtId="168" fontId="18" fillId="0" borderId="2" xfId="0" applyNumberFormat="1" applyFont="1" applyBorder="1" applyAlignment="1">
      <alignment horizontal="right"/>
    </xf>
    <xf numFmtId="168" fontId="6" fillId="0" borderId="2" xfId="0" applyNumberFormat="1" applyFont="1" applyBorder="1" applyAlignment="1">
      <alignment horizontal="right"/>
    </xf>
    <xf numFmtId="49" fontId="21" fillId="0" borderId="2" xfId="0" applyNumberFormat="1" applyFont="1" applyBorder="1" applyAlignment="1">
      <alignment horizontal="center" vertical="center" wrapText="1"/>
    </xf>
    <xf numFmtId="0" fontId="17" fillId="0" borderId="1" xfId="0" applyFont="1" applyBorder="1" applyAlignment="1">
      <alignment vertical="center"/>
    </xf>
    <xf numFmtId="0" fontId="17" fillId="47" borderId="2" xfId="0" applyFont="1" applyFill="1" applyBorder="1" applyAlignment="1">
      <alignment vertical="center" wrapText="1"/>
    </xf>
    <xf numFmtId="0" fontId="17" fillId="0" borderId="2" xfId="0" applyFont="1" applyBorder="1" applyAlignment="1">
      <alignment horizontal="left" vertical="center" wrapText="1" indent="1"/>
    </xf>
    <xf numFmtId="49" fontId="7"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7" fillId="0" borderId="2" xfId="2" applyFont="1" applyBorder="1" applyAlignment="1">
      <alignment horizontal="left" wrapText="1"/>
    </xf>
    <xf numFmtId="0" fontId="7" fillId="0" borderId="2" xfId="221" applyFont="1" applyBorder="1" applyAlignment="1">
      <alignment horizontal="center" wrapText="1"/>
    </xf>
    <xf numFmtId="0" fontId="7" fillId="0" borderId="2" xfId="221" applyFont="1" applyBorder="1" applyAlignment="1">
      <alignment wrapText="1"/>
    </xf>
    <xf numFmtId="0" fontId="7" fillId="0" borderId="2" xfId="221" applyFont="1" applyBorder="1" applyAlignment="1">
      <alignment horizontal="justify"/>
    </xf>
    <xf numFmtId="0" fontId="7" fillId="0" borderId="2" xfId="221" applyFont="1" applyBorder="1" applyAlignment="1">
      <alignment horizontal="justify" wrapText="1"/>
    </xf>
    <xf numFmtId="0" fontId="7" fillId="8" borderId="2" xfId="224" applyFont="1" applyFill="1" applyBorder="1" applyAlignment="1">
      <alignment horizontal="justify"/>
    </xf>
    <xf numFmtId="0" fontId="17" fillId="8" borderId="2" xfId="224" applyFont="1" applyFill="1" applyBorder="1" applyAlignment="1">
      <alignment horizontal="justify"/>
    </xf>
    <xf numFmtId="0" fontId="7" fillId="0" borderId="2" xfId="221" applyFont="1" applyBorder="1" applyAlignment="1">
      <alignment horizontal="center"/>
    </xf>
    <xf numFmtId="0" fontId="6" fillId="0" borderId="2" xfId="221" applyFont="1" applyBorder="1"/>
    <xf numFmtId="0" fontId="7" fillId="8" borderId="2" xfId="221" applyFont="1" applyFill="1" applyBorder="1" applyAlignment="1">
      <alignment horizontal="center"/>
    </xf>
    <xf numFmtId="0" fontId="6" fillId="8" borderId="2" xfId="221" applyFont="1" applyFill="1" applyBorder="1" applyAlignment="1">
      <alignment horizontal="justify"/>
    </xf>
    <xf numFmtId="0" fontId="17" fillId="0" borderId="2" xfId="221" applyFont="1" applyBorder="1"/>
    <xf numFmtId="0" fontId="17" fillId="0" borderId="2" xfId="221" applyFont="1" applyBorder="1" applyAlignment="1">
      <alignment horizontal="center" wrapText="1"/>
    </xf>
    <xf numFmtId="0" fontId="27" fillId="0" borderId="2" xfId="15" applyFont="1" applyBorder="1" applyAlignment="1">
      <alignment wrapText="1"/>
    </xf>
    <xf numFmtId="168" fontId="6" fillId="0" borderId="2" xfId="15" applyNumberFormat="1" applyFont="1" applyBorder="1" applyAlignment="1">
      <alignment horizontal="right"/>
    </xf>
    <xf numFmtId="0" fontId="28" fillId="0" borderId="2" xfId="15" applyFont="1" applyBorder="1" applyAlignment="1">
      <alignment wrapText="1"/>
    </xf>
    <xf numFmtId="168" fontId="7" fillId="0" borderId="2" xfId="15" applyNumberFormat="1" applyFont="1" applyBorder="1" applyAlignment="1">
      <alignment horizontal="right"/>
    </xf>
    <xf numFmtId="0" fontId="17" fillId="0" borderId="2" xfId="15" applyFont="1" applyBorder="1" applyAlignment="1">
      <alignment wrapText="1"/>
    </xf>
    <xf numFmtId="0" fontId="7" fillId="0" borderId="13" xfId="11" applyFont="1" applyBorder="1" applyAlignment="1">
      <alignment wrapText="1"/>
    </xf>
    <xf numFmtId="0" fontId="7" fillId="0" borderId="2" xfId="11" quotePrefix="1" applyFont="1" applyBorder="1" applyAlignment="1">
      <alignment horizontal="center"/>
    </xf>
    <xf numFmtId="0" fontId="7" fillId="0" borderId="4" xfId="11" applyFont="1" applyBorder="1" applyAlignment="1">
      <alignment wrapText="1"/>
    </xf>
    <xf numFmtId="3" fontId="33" fillId="0" borderId="1" xfId="0" applyNumberFormat="1" applyFont="1" applyBorder="1" applyAlignment="1" applyProtection="1">
      <alignment horizontal="right"/>
      <protection locked="0"/>
    </xf>
    <xf numFmtId="0" fontId="7" fillId="0" borderId="17" xfId="0" applyFont="1" applyBorder="1" applyAlignment="1">
      <alignment horizontal="center" wrapText="1"/>
    </xf>
    <xf numFmtId="0" fontId="7" fillId="0" borderId="7" xfId="0" applyFont="1" applyBorder="1" applyAlignment="1">
      <alignment horizontal="left" wrapText="1"/>
    </xf>
    <xf numFmtId="0" fontId="7" fillId="3" borderId="2" xfId="0" applyFont="1" applyFill="1" applyBorder="1"/>
    <xf numFmtId="166" fontId="8" fillId="0" borderId="2" xfId="11" applyNumberFormat="1" applyFont="1" applyBorder="1" applyAlignment="1">
      <alignment horizontal="right"/>
    </xf>
    <xf numFmtId="166" fontId="8" fillId="0" borderId="2" xfId="11" applyNumberFormat="1" applyFont="1" applyBorder="1" applyAlignment="1">
      <alignment horizontal="right" vertical="center"/>
    </xf>
    <xf numFmtId="0" fontId="6" fillId="3" borderId="2" xfId="0" applyFont="1" applyFill="1" applyBorder="1" applyAlignment="1">
      <alignment horizontal="center"/>
    </xf>
    <xf numFmtId="0" fontId="7" fillId="3" borderId="2" xfId="18" applyFont="1" applyFill="1" applyBorder="1" applyAlignment="1">
      <alignment vertical="center" wrapText="1"/>
    </xf>
    <xf numFmtId="168" fontId="7" fillId="3" borderId="2" xfId="15" applyNumberFormat="1" applyFont="1" applyFill="1" applyBorder="1" applyAlignment="1">
      <alignment horizontal="right" wrapText="1"/>
    </xf>
    <xf numFmtId="168" fontId="7" fillId="0" borderId="1" xfId="15" applyNumberFormat="1" applyFont="1"/>
    <xf numFmtId="0" fontId="7" fillId="0" borderId="6" xfId="0" applyFont="1" applyBorder="1" applyAlignment="1">
      <alignment horizontal="center"/>
    </xf>
    <xf numFmtId="168" fontId="8" fillId="0" borderId="2" xfId="0" applyNumberFormat="1" applyFont="1" applyBorder="1" applyAlignment="1">
      <alignment horizontal="right"/>
    </xf>
    <xf numFmtId="166" fontId="32" fillId="0" borderId="2" xfId="11" applyNumberFormat="1" applyFont="1" applyBorder="1" applyAlignment="1" applyProtection="1">
      <alignment horizontal="right"/>
      <protection locked="0"/>
    </xf>
    <xf numFmtId="3" fontId="14" fillId="0" borderId="1" xfId="0" applyNumberFormat="1" applyFont="1" applyBorder="1" applyAlignment="1" applyProtection="1">
      <alignment horizontal="right"/>
      <protection locked="0"/>
    </xf>
    <xf numFmtId="168" fontId="7" fillId="0" borderId="2" xfId="0" applyNumberFormat="1" applyFont="1" applyBorder="1" applyAlignment="1" applyProtection="1">
      <alignment horizontal="right"/>
      <protection locked="0"/>
    </xf>
    <xf numFmtId="0" fontId="17" fillId="13" borderId="2" xfId="0" applyFont="1" applyFill="1" applyBorder="1"/>
    <xf numFmtId="168" fontId="7" fillId="0" borderId="2" xfId="0" applyNumberFormat="1" applyFont="1" applyBorder="1" applyAlignment="1">
      <alignment horizontal="right"/>
    </xf>
    <xf numFmtId="0" fontId="6" fillId="3" borderId="6" xfId="221" applyFont="1" applyFill="1" applyBorder="1" applyAlignment="1">
      <alignment horizontal="left"/>
    </xf>
    <xf numFmtId="0" fontId="17" fillId="8" borderId="2" xfId="221" applyFont="1" applyFill="1" applyBorder="1" applyAlignment="1">
      <alignment horizontal="center"/>
    </xf>
    <xf numFmtId="0" fontId="19" fillId="8" borderId="2" xfId="221" applyFont="1" applyFill="1" applyBorder="1" applyAlignment="1">
      <alignment horizontal="justify"/>
    </xf>
    <xf numFmtId="0" fontId="6" fillId="3" borderId="9" xfId="221" applyFont="1" applyFill="1" applyBorder="1" applyAlignment="1">
      <alignment horizontal="center" wrapText="1"/>
    </xf>
    <xf numFmtId="0" fontId="6" fillId="3" borderId="4" xfId="221" applyFont="1" applyFill="1" applyBorder="1" applyAlignment="1">
      <alignment horizontal="center" wrapText="1"/>
    </xf>
    <xf numFmtId="0" fontId="19" fillId="3" borderId="9" xfId="221" applyFont="1" applyFill="1" applyBorder="1" applyAlignment="1">
      <alignment horizontal="center" wrapText="1"/>
    </xf>
    <xf numFmtId="0" fontId="19" fillId="3" borderId="4" xfId="221" applyFont="1" applyFill="1" applyBorder="1" applyAlignment="1">
      <alignment horizontal="center" wrapText="1"/>
    </xf>
    <xf numFmtId="168" fontId="6" fillId="8" borderId="2" xfId="221" applyNumberFormat="1" applyFont="1" applyFill="1" applyBorder="1" applyAlignment="1" applyProtection="1">
      <alignment horizontal="right" wrapText="1"/>
      <protection locked="0"/>
    </xf>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left" wrapText="1"/>
    </xf>
    <xf numFmtId="0" fontId="7" fillId="0" borderId="5" xfId="0" applyFont="1" applyBorder="1" applyAlignment="1">
      <alignment horizontal="left"/>
    </xf>
    <xf numFmtId="0" fontId="7" fillId="0" borderId="8" xfId="0" applyFont="1" applyBorder="1" applyAlignment="1">
      <alignment horizontal="center"/>
    </xf>
    <xf numFmtId="0" fontId="7" fillId="0" borderId="17" xfId="0" applyFont="1" applyBorder="1" applyAlignment="1">
      <alignment horizontal="center"/>
    </xf>
    <xf numFmtId="0" fontId="7" fillId="0" borderId="15" xfId="0" applyFont="1" applyBorder="1" applyAlignment="1">
      <alignment horizontal="center"/>
    </xf>
    <xf numFmtId="0" fontId="7" fillId="0" borderId="7" xfId="0" applyFont="1" applyBorder="1" applyAlignment="1">
      <alignment horizontal="left"/>
    </xf>
    <xf numFmtId="167" fontId="7" fillId="0" borderId="2" xfId="6" applyNumberFormat="1" applyFont="1" applyBorder="1" applyAlignment="1">
      <alignment horizontal="center" wrapText="1"/>
    </xf>
    <xf numFmtId="0" fontId="14" fillId="0" borderId="14" xfId="19" applyNumberFormat="1" applyFont="1" applyFill="1" applyBorder="1" applyAlignment="1">
      <alignment horizontal="right"/>
    </xf>
    <xf numFmtId="0" fontId="79" fillId="0" borderId="0" xfId="0" applyFont="1"/>
    <xf numFmtId="0" fontId="92" fillId="0" borderId="2" xfId="0" applyFont="1" applyBorder="1" applyAlignment="1">
      <alignment horizontal="center" vertical="center"/>
    </xf>
    <xf numFmtId="0" fontId="92" fillId="0" borderId="2" xfId="0" applyFont="1" applyBorder="1" applyAlignment="1">
      <alignment horizontal="justify" vertical="center"/>
    </xf>
    <xf numFmtId="0" fontId="93" fillId="0" borderId="2" xfId="0" applyFont="1" applyBorder="1" applyAlignment="1">
      <alignment horizontal="center" vertical="center"/>
    </xf>
    <xf numFmtId="0" fontId="93" fillId="0" borderId="2" xfId="0" applyFont="1" applyBorder="1" applyAlignment="1">
      <alignment horizontal="justify" vertical="center"/>
    </xf>
    <xf numFmtId="0" fontId="6" fillId="8" borderId="2" xfId="0" applyFont="1" applyFill="1" applyBorder="1"/>
    <xf numFmtId="0" fontId="6" fillId="8" borderId="2" xfId="0" applyFont="1" applyFill="1" applyBorder="1" applyAlignment="1">
      <alignment wrapText="1"/>
    </xf>
    <xf numFmtId="0" fontId="6" fillId="8" borderId="2" xfId="0" applyFont="1" applyFill="1" applyBorder="1" applyAlignment="1">
      <alignment horizontal="left" wrapText="1"/>
    </xf>
    <xf numFmtId="10" fontId="7" fillId="0" borderId="2" xfId="0" applyNumberFormat="1" applyFont="1" applyBorder="1" applyAlignment="1">
      <alignment horizontal="right"/>
    </xf>
    <xf numFmtId="3" fontId="7" fillId="0" borderId="2" xfId="0" applyNumberFormat="1" applyFont="1" applyBorder="1" applyAlignment="1">
      <alignment horizontal="right"/>
    </xf>
    <xf numFmtId="0" fontId="92" fillId="0" borderId="2" xfId="0" applyFont="1" applyBorder="1" applyAlignment="1">
      <alignment horizontal="justify" vertical="top"/>
    </xf>
    <xf numFmtId="0" fontId="94" fillId="52" borderId="37" xfId="0" applyFont="1" applyFill="1" applyBorder="1" applyAlignment="1">
      <alignment horizontal="center" vertical="center" wrapText="1"/>
    </xf>
    <xf numFmtId="0" fontId="96" fillId="0" borderId="0" xfId="0" applyFont="1"/>
    <xf numFmtId="166" fontId="7" fillId="0" borderId="2" xfId="11" applyNumberFormat="1" applyFont="1" applyBorder="1" applyAlignment="1">
      <alignment horizontal="right"/>
    </xf>
    <xf numFmtId="0" fontId="7" fillId="55" borderId="2" xfId="0" applyFont="1" applyFill="1" applyBorder="1"/>
    <xf numFmtId="0" fontId="78" fillId="7" borderId="2" xfId="0" applyFont="1" applyFill="1" applyBorder="1"/>
    <xf numFmtId="0" fontId="97" fillId="0" borderId="0" xfId="0" applyFont="1"/>
    <xf numFmtId="0" fontId="8" fillId="0" borderId="2" xfId="0" applyFont="1" applyBorder="1" applyAlignment="1">
      <alignment horizontal="center" vertical="center" wrapText="1"/>
    </xf>
    <xf numFmtId="168" fontId="6" fillId="7" borderId="2" xfId="0" applyNumberFormat="1" applyFont="1" applyFill="1" applyBorder="1" applyAlignment="1">
      <alignment horizontal="right"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4" fillId="0" borderId="2" xfId="0" applyFont="1" applyBorder="1" applyAlignment="1">
      <alignment horizontal="center"/>
    </xf>
    <xf numFmtId="168" fontId="18" fillId="7" borderId="2" xfId="0" applyNumberFormat="1" applyFont="1" applyFill="1" applyBorder="1" applyAlignment="1">
      <alignment horizontal="right"/>
    </xf>
    <xf numFmtId="168" fontId="6" fillId="7" borderId="2" xfId="0" applyNumberFormat="1" applyFont="1" applyFill="1" applyBorder="1" applyAlignment="1">
      <alignment horizontal="right"/>
    </xf>
    <xf numFmtId="0" fontId="18" fillId="0" borderId="2" xfId="0" applyFont="1" applyBorder="1" applyAlignment="1">
      <alignment wrapText="1"/>
    </xf>
    <xf numFmtId="168" fontId="7" fillId="12" borderId="2" xfId="0" applyNumberFormat="1" applyFont="1" applyFill="1" applyBorder="1" applyAlignment="1">
      <alignment horizontal="right"/>
    </xf>
    <xf numFmtId="0" fontId="6" fillId="0" borderId="0" xfId="0" applyFont="1" applyAlignment="1">
      <alignment horizontal="left" vertical="top"/>
    </xf>
    <xf numFmtId="164" fontId="19" fillId="0" borderId="2" xfId="0" applyNumberFormat="1" applyFont="1" applyBorder="1" applyAlignment="1" applyProtection="1">
      <alignment horizontal="right" vertical="top" wrapText="1"/>
      <protection locked="0"/>
    </xf>
    <xf numFmtId="0" fontId="96" fillId="57" borderId="1" xfId="6" applyFont="1" applyFill="1"/>
    <xf numFmtId="0" fontId="95" fillId="57" borderId="0" xfId="0" applyFont="1" applyFill="1"/>
    <xf numFmtId="0" fontId="96" fillId="57" borderId="0" xfId="0" applyFont="1" applyFill="1"/>
    <xf numFmtId="0" fontId="95" fillId="57" borderId="1" xfId="6" applyFont="1" applyFill="1" applyAlignment="1">
      <alignment wrapText="1"/>
    </xf>
    <xf numFmtId="0" fontId="95" fillId="57" borderId="1" xfId="6" applyFont="1" applyFill="1" applyAlignment="1">
      <alignment vertical="center"/>
    </xf>
    <xf numFmtId="3" fontId="96" fillId="57" borderId="1" xfId="6" applyNumberFormat="1" applyFont="1" applyFill="1" applyAlignment="1">
      <alignment horizontal="right" vertical="center"/>
    </xf>
    <xf numFmtId="0" fontId="96" fillId="57" borderId="1" xfId="6" applyFont="1" applyFill="1" applyAlignment="1">
      <alignment horizontal="center" vertical="center" wrapText="1"/>
    </xf>
    <xf numFmtId="0" fontId="7" fillId="57" borderId="0" xfId="0" applyFont="1" applyFill="1"/>
    <xf numFmtId="0" fontId="96" fillId="57" borderId="0" xfId="0" applyFont="1" applyFill="1" applyAlignment="1">
      <alignment horizontal="left"/>
    </xf>
    <xf numFmtId="0" fontId="96" fillId="57" borderId="0" xfId="0" applyFont="1" applyFill="1" applyAlignment="1">
      <alignment vertical="center"/>
    </xf>
    <xf numFmtId="0" fontId="95" fillId="57" borderId="1" xfId="6" applyFont="1" applyFill="1" applyProtection="1">
      <protection locked="0"/>
    </xf>
    <xf numFmtId="0" fontId="96" fillId="57" borderId="1" xfId="6" applyFont="1" applyFill="1" applyProtection="1">
      <protection locked="0"/>
    </xf>
    <xf numFmtId="0" fontId="7" fillId="0" borderId="33" xfId="0" applyFont="1" applyBorder="1" applyAlignment="1">
      <alignment horizontal="center" vertical="top" wrapText="1"/>
    </xf>
    <xf numFmtId="0" fontId="95" fillId="57" borderId="0" xfId="0" applyFont="1" applyFill="1" applyAlignment="1">
      <alignment vertical="center"/>
    </xf>
    <xf numFmtId="0" fontId="95" fillId="57" borderId="0" xfId="0" applyFont="1" applyFill="1" applyAlignment="1">
      <alignment horizontal="left" vertical="top" wrapText="1"/>
    </xf>
    <xf numFmtId="0" fontId="95" fillId="57" borderId="0" xfId="0" applyFont="1" applyFill="1" applyAlignment="1">
      <alignment horizontal="left" vertical="top"/>
    </xf>
    <xf numFmtId="0" fontId="98" fillId="57" borderId="0" xfId="0" applyFont="1" applyFill="1" applyAlignment="1">
      <alignment horizontal="left" vertical="top" wrapText="1"/>
    </xf>
    <xf numFmtId="0" fontId="7" fillId="0" borderId="7" xfId="0" applyFont="1" applyBorder="1" applyAlignment="1">
      <alignment horizontal="center" vertical="top" wrapText="1"/>
    </xf>
    <xf numFmtId="0" fontId="19" fillId="3" borderId="6" xfId="221" applyFont="1" applyFill="1" applyBorder="1" applyAlignment="1">
      <alignment horizontal="left"/>
    </xf>
    <xf numFmtId="0" fontId="6" fillId="7" borderId="6" xfId="3" applyFont="1" applyFill="1" applyBorder="1" applyAlignment="1">
      <alignment horizontal="left"/>
    </xf>
    <xf numFmtId="3" fontId="14" fillId="0" borderId="1" xfId="0" applyNumberFormat="1" applyFont="1" applyBorder="1" applyAlignment="1" applyProtection="1">
      <alignment vertical="top"/>
      <protection locked="0"/>
    </xf>
    <xf numFmtId="3" fontId="87" fillId="7" borderId="2" xfId="0" applyNumberFormat="1" applyFont="1" applyFill="1" applyBorder="1" applyAlignment="1">
      <alignment horizontal="center"/>
    </xf>
    <xf numFmtId="3" fontId="87" fillId="7" borderId="4" xfId="0" applyNumberFormat="1" applyFont="1" applyFill="1" applyBorder="1" applyAlignment="1">
      <alignment horizontal="center"/>
    </xf>
    <xf numFmtId="0" fontId="95" fillId="57" borderId="1" xfId="3" applyFont="1" applyFill="1" applyAlignment="1">
      <alignment horizontal="center"/>
    </xf>
    <xf numFmtId="0" fontId="7" fillId="3" borderId="1" xfId="0" applyFont="1" applyFill="1" applyBorder="1" applyAlignment="1">
      <alignment horizontal="left"/>
    </xf>
    <xf numFmtId="0" fontId="7" fillId="3" borderId="1" xfId="0" applyFont="1" applyFill="1" applyBorder="1" applyAlignment="1">
      <alignment horizontal="center" wrapText="1"/>
    </xf>
    <xf numFmtId="3" fontId="96" fillId="57" borderId="0" xfId="0" applyNumberFormat="1" applyFont="1" applyFill="1"/>
    <xf numFmtId="0" fontId="95" fillId="57" borderId="1" xfId="221" applyFont="1" applyFill="1" applyAlignment="1">
      <alignment vertical="center"/>
    </xf>
    <xf numFmtId="0" fontId="96" fillId="57" borderId="1" xfId="221" applyFont="1" applyFill="1"/>
    <xf numFmtId="0" fontId="96" fillId="57" borderId="0" xfId="0" applyFont="1" applyFill="1" applyAlignment="1">
      <alignment wrapText="1"/>
    </xf>
    <xf numFmtId="0" fontId="7" fillId="0" borderId="1" xfId="2" applyFont="1" applyAlignment="1">
      <alignment vertical="center"/>
    </xf>
    <xf numFmtId="0" fontId="7" fillId="8" borderId="1" xfId="0" applyFont="1" applyFill="1" applyBorder="1" applyAlignment="1">
      <alignment horizontal="left"/>
    </xf>
    <xf numFmtId="0" fontId="7" fillId="8" borderId="10" xfId="0" applyFont="1" applyFill="1" applyBorder="1" applyAlignment="1">
      <alignment horizontal="left"/>
    </xf>
    <xf numFmtId="168" fontId="7" fillId="12" borderId="2" xfId="2" applyNumberFormat="1" applyFont="1" applyFill="1" applyBorder="1" applyAlignment="1">
      <alignment horizontal="right" wrapText="1"/>
    </xf>
    <xf numFmtId="0" fontId="7" fillId="8" borderId="14" xfId="0" applyFont="1" applyFill="1" applyBorder="1" applyAlignment="1">
      <alignment horizontal="left"/>
    </xf>
    <xf numFmtId="0" fontId="7" fillId="8" borderId="11" xfId="0" applyFont="1" applyFill="1" applyBorder="1" applyAlignment="1">
      <alignment horizontal="left"/>
    </xf>
    <xf numFmtId="0" fontId="7" fillId="0" borderId="2" xfId="2" applyFont="1" applyBorder="1" applyAlignment="1">
      <alignment horizontal="center"/>
    </xf>
    <xf numFmtId="0" fontId="7" fillId="8" borderId="35" xfId="0" applyFont="1" applyFill="1" applyBorder="1" applyAlignment="1">
      <alignment horizontal="left"/>
    </xf>
    <xf numFmtId="0" fontId="7" fillId="8" borderId="36" xfId="0" applyFont="1" applyFill="1" applyBorder="1" applyAlignment="1">
      <alignment horizontal="left"/>
    </xf>
    <xf numFmtId="0" fontId="99" fillId="57" borderId="0" xfId="0" applyFont="1" applyFill="1" applyAlignment="1">
      <alignmen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top" wrapText="1"/>
    </xf>
    <xf numFmtId="0" fontId="19" fillId="0" borderId="5" xfId="0" applyFont="1" applyBorder="1" applyAlignment="1">
      <alignment horizontal="center" vertical="top" wrapText="1"/>
    </xf>
    <xf numFmtId="0" fontId="96" fillId="57" borderId="1" xfId="6" applyFont="1" applyFill="1" applyAlignment="1">
      <alignment horizontal="left" vertical="top"/>
    </xf>
    <xf numFmtId="0" fontId="96" fillId="57" borderId="1" xfId="6" applyFont="1" applyFill="1" applyAlignment="1">
      <alignment horizontal="center"/>
    </xf>
    <xf numFmtId="0" fontId="7" fillId="56" borderId="2" xfId="0" applyFont="1" applyFill="1" applyBorder="1" applyAlignment="1">
      <alignment horizontal="left"/>
    </xf>
    <xf numFmtId="0" fontId="7" fillId="55" borderId="2" xfId="0" applyFont="1" applyFill="1" applyBorder="1" applyAlignment="1">
      <alignment horizontal="left"/>
    </xf>
    <xf numFmtId="0" fontId="7" fillId="55" borderId="39" xfId="0" applyFont="1" applyFill="1" applyBorder="1" applyAlignment="1">
      <alignment horizontal="left"/>
    </xf>
    <xf numFmtId="0" fontId="7" fillId="55" borderId="41" xfId="0" applyFont="1" applyFill="1" applyBorder="1" applyAlignment="1">
      <alignment horizontal="left"/>
    </xf>
    <xf numFmtId="0" fontId="7" fillId="55" borderId="38" xfId="0" applyFont="1" applyFill="1" applyBorder="1"/>
    <xf numFmtId="0" fontId="7" fillId="55" borderId="41" xfId="0" applyFont="1" applyFill="1" applyBorder="1"/>
    <xf numFmtId="0" fontId="7" fillId="55" borderId="38" xfId="0" applyFont="1" applyFill="1" applyBorder="1" applyAlignment="1">
      <alignment horizontal="left"/>
    </xf>
    <xf numFmtId="0" fontId="7" fillId="56" borderId="2" xfId="0" applyFont="1" applyFill="1" applyBorder="1"/>
    <xf numFmtId="0" fontId="17" fillId="0" borderId="2" xfId="0" applyFont="1" applyBorder="1" applyAlignment="1">
      <alignment horizontal="center" vertical="center" wrapText="1"/>
    </xf>
    <xf numFmtId="166" fontId="7" fillId="0" borderId="2" xfId="11" applyNumberFormat="1" applyFont="1" applyBorder="1" applyAlignment="1">
      <alignment horizontal="right" wrapText="1"/>
    </xf>
    <xf numFmtId="3" fontId="7" fillId="7" borderId="4" xfId="0" applyNumberFormat="1" applyFont="1" applyFill="1" applyBorder="1" applyAlignment="1">
      <alignment horizontal="center"/>
    </xf>
    <xf numFmtId="3" fontId="7" fillId="7" borderId="2" xfId="0" applyNumberFormat="1" applyFont="1" applyFill="1" applyBorder="1" applyAlignment="1">
      <alignment horizontal="center"/>
    </xf>
    <xf numFmtId="0" fontId="7" fillId="0" borderId="3" xfId="11" applyFont="1" applyBorder="1" applyAlignment="1">
      <alignment horizontal="left" wrapText="1"/>
    </xf>
    <xf numFmtId="0" fontId="95" fillId="57" borderId="1" xfId="11" applyFont="1" applyFill="1"/>
    <xf numFmtId="0" fontId="96" fillId="57" borderId="1" xfId="15" applyFont="1" applyFill="1" applyAlignment="1">
      <alignment vertical="center"/>
    </xf>
    <xf numFmtId="0" fontId="100" fillId="0" borderId="0" xfId="0" applyFont="1"/>
    <xf numFmtId="0" fontId="0" fillId="54" borderId="0" xfId="0" applyFill="1"/>
    <xf numFmtId="0" fontId="6" fillId="0" borderId="1" xfId="0" applyFont="1" applyBorder="1"/>
    <xf numFmtId="0" fontId="19" fillId="0" borderId="34" xfId="0" applyFont="1" applyBorder="1" applyAlignment="1">
      <alignment horizontal="center" vertical="top" wrapText="1"/>
    </xf>
    <xf numFmtId="49" fontId="17" fillId="0" borderId="2" xfId="0" applyNumberFormat="1" applyFont="1" applyBorder="1" applyAlignment="1">
      <alignment horizontal="center" vertical="top" wrapText="1"/>
    </xf>
    <xf numFmtId="0" fontId="7" fillId="0" borderId="5" xfId="3" applyFont="1" applyBorder="1" applyAlignment="1">
      <alignment horizontal="center" vertical="top" wrapText="1"/>
    </xf>
    <xf numFmtId="0" fontId="7" fillId="8" borderId="33" xfId="0" applyFont="1" applyFill="1" applyBorder="1" applyAlignment="1">
      <alignment horizontal="center" vertical="top" wrapText="1"/>
    </xf>
    <xf numFmtId="0" fontId="7" fillId="0" borderId="33" xfId="0" applyFont="1" applyBorder="1" applyAlignment="1">
      <alignment horizontal="left" vertical="top"/>
    </xf>
    <xf numFmtId="0" fontId="6" fillId="0" borderId="1" xfId="15" applyFont="1" applyAlignment="1">
      <alignment horizontal="left" vertical="top" wrapText="1"/>
    </xf>
    <xf numFmtId="0" fontId="7" fillId="0" borderId="1" xfId="15" applyFont="1" applyAlignment="1">
      <alignment horizontal="right"/>
    </xf>
    <xf numFmtId="0" fontId="7" fillId="0" borderId="2" xfId="15" applyFont="1" applyBorder="1" applyAlignment="1">
      <alignment horizontal="right"/>
    </xf>
    <xf numFmtId="0" fontId="7" fillId="0" borderId="2" xfId="15" applyFont="1" applyBorder="1" applyAlignment="1">
      <alignment horizontal="justify"/>
    </xf>
    <xf numFmtId="166" fontId="7" fillId="0" borderId="2" xfId="228" applyNumberFormat="1" applyFont="1" applyBorder="1" applyAlignment="1">
      <alignment horizontal="right"/>
    </xf>
    <xf numFmtId="0" fontId="7" fillId="0" borderId="2" xfId="15" applyFont="1" applyBorder="1" applyAlignment="1">
      <alignment horizontal="left" wrapText="1"/>
    </xf>
    <xf numFmtId="10" fontId="7" fillId="0" borderId="2" xfId="15" applyNumberFormat="1" applyFont="1" applyBorder="1" applyAlignment="1">
      <alignment horizontal="right"/>
    </xf>
    <xf numFmtId="0" fontId="81" fillId="0" borderId="1" xfId="15" applyFont="1" applyAlignment="1">
      <alignment horizontal="right"/>
    </xf>
    <xf numFmtId="0" fontId="81" fillId="0" borderId="1" xfId="15" applyFont="1" applyAlignment="1">
      <alignment horizontal="left"/>
    </xf>
    <xf numFmtId="0" fontId="81" fillId="8" borderId="2" xfId="15" applyFont="1" applyFill="1" applyBorder="1" applyAlignment="1">
      <alignment horizontal="left"/>
    </xf>
    <xf numFmtId="166" fontId="7" fillId="0" borderId="2" xfId="228" applyNumberFormat="1" applyFont="1" applyBorder="1"/>
    <xf numFmtId="14" fontId="7" fillId="0" borderId="2" xfId="15" applyNumberFormat="1" applyFont="1" applyBorder="1" applyAlignment="1">
      <alignment horizontal="center"/>
    </xf>
    <xf numFmtId="0" fontId="0" fillId="0" borderId="0" xfId="0" applyAlignment="1">
      <alignment horizontal="left"/>
    </xf>
    <xf numFmtId="0" fontId="6" fillId="0" borderId="5" xfId="0" applyFont="1" applyBorder="1" applyAlignment="1">
      <alignment horizontal="center" vertical="top" wrapText="1"/>
    </xf>
    <xf numFmtId="0" fontId="6" fillId="0" borderId="2" xfId="6" applyFont="1" applyBorder="1" applyAlignment="1" applyProtection="1">
      <alignment horizontal="left" vertical="top" wrapText="1"/>
      <protection locked="0"/>
    </xf>
    <xf numFmtId="0" fontId="7" fillId="0" borderId="4" xfId="1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7" fillId="0" borderId="13" xfId="0" applyFont="1" applyBorder="1" applyAlignment="1">
      <alignment horizontal="center" vertical="top" wrapText="1"/>
    </xf>
    <xf numFmtId="0" fontId="7" fillId="0" borderId="5" xfId="0" applyFont="1" applyBorder="1" applyAlignment="1">
      <alignment horizontal="center" vertical="center"/>
    </xf>
    <xf numFmtId="0" fontId="7" fillId="46" borderId="2" xfId="0" applyFont="1" applyFill="1" applyBorder="1" applyAlignment="1">
      <alignment horizontal="center" vertical="center" wrapText="1"/>
    </xf>
    <xf numFmtId="0" fontId="6" fillId="46" borderId="2" xfId="0" applyFont="1" applyFill="1" applyBorder="1" applyAlignment="1">
      <alignment horizontal="center" vertical="center" wrapText="1"/>
    </xf>
    <xf numFmtId="0" fontId="6" fillId="0" borderId="2" xfId="0" applyFont="1" applyBorder="1" applyAlignment="1">
      <alignment horizontal="right"/>
    </xf>
    <xf numFmtId="168" fontId="6" fillId="12" borderId="2" xfId="0" applyNumberFormat="1" applyFont="1" applyFill="1" applyBorder="1" applyAlignment="1">
      <alignment horizontal="right" wrapText="1"/>
    </xf>
    <xf numFmtId="168" fontId="7" fillId="7" borderId="2" xfId="0" applyNumberFormat="1" applyFont="1" applyFill="1" applyBorder="1" applyAlignment="1">
      <alignment horizontal="right" wrapText="1"/>
    </xf>
    <xf numFmtId="0" fontId="101" fillId="0" borderId="0" xfId="229"/>
    <xf numFmtId="49" fontId="84" fillId="0" borderId="0" xfId="0" applyNumberFormat="1" applyFont="1"/>
    <xf numFmtId="0" fontId="6" fillId="8" borderId="4" xfId="6" applyFont="1" applyFill="1" applyBorder="1" applyAlignment="1">
      <alignment horizontal="left" vertical="center"/>
    </xf>
    <xf numFmtId="0" fontId="7" fillId="8" borderId="2" xfId="6" applyFont="1" applyFill="1" applyBorder="1" applyAlignment="1">
      <alignment horizontal="center" vertical="top" wrapText="1"/>
    </xf>
    <xf numFmtId="0" fontId="103" fillId="5" borderId="0" xfId="0" applyFont="1" applyFill="1" applyAlignment="1">
      <alignment vertical="top"/>
    </xf>
    <xf numFmtId="0" fontId="103" fillId="5" borderId="0" xfId="0" applyFont="1" applyFill="1" applyAlignment="1">
      <alignment vertical="center"/>
    </xf>
    <xf numFmtId="0" fontId="103" fillId="5" borderId="1" xfId="6" applyFont="1" applyFill="1" applyAlignment="1">
      <alignment vertical="center"/>
    </xf>
    <xf numFmtId="0" fontId="103" fillId="5" borderId="1" xfId="6" applyFont="1" applyFill="1" applyAlignment="1">
      <alignment horizontal="left" vertical="top"/>
    </xf>
    <xf numFmtId="0" fontId="103" fillId="5" borderId="0" xfId="0" applyFont="1" applyFill="1"/>
    <xf numFmtId="0" fontId="103" fillId="5" borderId="1" xfId="11" applyFont="1" applyFill="1"/>
    <xf numFmtId="0" fontId="103" fillId="5" borderId="1" xfId="15" applyFont="1" applyFill="1"/>
    <xf numFmtId="0" fontId="103" fillId="5" borderId="1" xfId="3" applyFont="1" applyFill="1"/>
    <xf numFmtId="0" fontId="103" fillId="5" borderId="1" xfId="221" applyFont="1" applyFill="1"/>
    <xf numFmtId="0" fontId="103" fillId="5" borderId="1" xfId="6" applyFont="1" applyFill="1" applyProtection="1">
      <protection locked="0"/>
    </xf>
    <xf numFmtId="0" fontId="102" fillId="5" borderId="1" xfId="229" applyFont="1" applyFill="1" applyBorder="1" applyAlignment="1"/>
    <xf numFmtId="0" fontId="101" fillId="0" borderId="0" xfId="0" applyFont="1"/>
    <xf numFmtId="0" fontId="7" fillId="0" borderId="0" xfId="0" quotePrefix="1" applyFont="1"/>
    <xf numFmtId="0" fontId="99" fillId="57" borderId="0" xfId="0" applyFont="1" applyFill="1" applyAlignment="1">
      <alignment horizontal="left" vertical="center"/>
    </xf>
    <xf numFmtId="14" fontId="17" fillId="0" borderId="2" xfId="6" applyNumberFormat="1" applyFont="1" applyBorder="1" applyAlignment="1">
      <alignment horizontal="center" vertical="top" wrapText="1"/>
    </xf>
    <xf numFmtId="0" fontId="7" fillId="0" borderId="2" xfId="6" applyFont="1" applyBorder="1" applyAlignment="1">
      <alignment horizontal="center" vertical="top" wrapText="1"/>
    </xf>
    <xf numFmtId="0" fontId="7" fillId="0" borderId="2" xfId="6" applyFont="1" applyBorder="1" applyAlignment="1">
      <alignment horizontal="center" vertical="top"/>
    </xf>
    <xf numFmtId="14" fontId="6" fillId="0" borderId="2" xfId="0" applyNumberFormat="1" applyFont="1" applyBorder="1" applyAlignment="1">
      <alignment horizontal="right"/>
    </xf>
    <xf numFmtId="14" fontId="6" fillId="0" borderId="2" xfId="15" applyNumberFormat="1" applyFont="1" applyBorder="1" applyAlignment="1">
      <alignment horizontal="right"/>
    </xf>
    <xf numFmtId="14" fontId="6" fillId="0" borderId="3" xfId="15" applyNumberFormat="1" applyFont="1" applyBorder="1" applyAlignment="1">
      <alignment horizontal="right"/>
    </xf>
    <xf numFmtId="14" fontId="7" fillId="0" borderId="2" xfId="0" applyNumberFormat="1" applyFont="1" applyBorder="1" applyAlignment="1">
      <alignment horizontal="center"/>
    </xf>
    <xf numFmtId="0" fontId="7" fillId="0" borderId="5" xfId="0" applyFont="1" applyBorder="1"/>
    <xf numFmtId="0" fontId="7" fillId="0" borderId="5" xfId="6" applyFont="1" applyBorder="1" applyAlignment="1" applyProtection="1">
      <alignment vertical="top"/>
      <protection locked="0"/>
    </xf>
    <xf numFmtId="0" fontId="6" fillId="0" borderId="3" xfId="6" applyFont="1" applyBorder="1" applyAlignment="1" applyProtection="1">
      <alignment vertical="top"/>
      <protection locked="0"/>
    </xf>
    <xf numFmtId="0" fontId="6" fillId="0" borderId="2" xfId="10" applyFont="1" applyBorder="1" applyAlignment="1">
      <alignment horizontal="center" vertical="center" wrapText="1"/>
    </xf>
    <xf numFmtId="168" fontId="7" fillId="0" borderId="4" xfId="10" applyNumberFormat="1" applyFont="1" applyBorder="1" applyAlignment="1">
      <alignment horizontal="center" vertical="center" wrapText="1"/>
    </xf>
    <xf numFmtId="0" fontId="36" fillId="0" borderId="1" xfId="0" applyFont="1" applyBorder="1" applyAlignment="1">
      <alignment vertical="center" wrapText="1"/>
    </xf>
    <xf numFmtId="0" fontId="19" fillId="0" borderId="0" xfId="0" applyFont="1" applyAlignment="1">
      <alignment vertical="center" wrapText="1"/>
    </xf>
    <xf numFmtId="0" fontId="19" fillId="0" borderId="1" xfId="0" applyFont="1" applyBorder="1" applyAlignment="1">
      <alignment vertical="center" wrapText="1"/>
    </xf>
    <xf numFmtId="0" fontId="19" fillId="12" borderId="1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12" borderId="14" xfId="0" applyFont="1" applyFill="1" applyBorder="1" applyAlignment="1">
      <alignment horizontal="center" vertical="center" wrapText="1"/>
    </xf>
    <xf numFmtId="0" fontId="19" fillId="12" borderId="17" xfId="0" applyFont="1" applyFill="1" applyBorder="1" applyAlignment="1">
      <alignment horizontal="center" vertical="center" wrapText="1"/>
    </xf>
    <xf numFmtId="0" fontId="19" fillId="12" borderId="26"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27"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7" fillId="12" borderId="2" xfId="0" applyFont="1" applyFill="1" applyBorder="1" applyAlignment="1">
      <alignment horizontal="center" vertical="center" wrapText="1"/>
    </xf>
    <xf numFmtId="0" fontId="23" fillId="0" borderId="0" xfId="0" applyFont="1" applyAlignment="1">
      <alignment horizontal="center"/>
    </xf>
    <xf numFmtId="0" fontId="17" fillId="0" borderId="0" xfId="0" applyFont="1" applyAlignment="1">
      <alignment horizontal="center" vertical="center" wrapText="1"/>
    </xf>
    <xf numFmtId="0" fontId="19" fillId="0" borderId="15" xfId="0" applyFont="1" applyBorder="1" applyAlignment="1">
      <alignment vertical="center" wrapText="1"/>
    </xf>
    <xf numFmtId="0" fontId="19" fillId="12" borderId="15" xfId="0" applyFont="1" applyFill="1" applyBorder="1" applyAlignment="1">
      <alignment vertical="center" wrapText="1"/>
    </xf>
    <xf numFmtId="0" fontId="19" fillId="0" borderId="6" xfId="0" applyFont="1" applyBorder="1" applyAlignment="1">
      <alignment vertical="center" wrapText="1"/>
    </xf>
    <xf numFmtId="0" fontId="6" fillId="0" borderId="15" xfId="0" applyFont="1" applyBorder="1" applyAlignment="1">
      <alignment horizontal="center" vertical="top" wrapText="1"/>
    </xf>
    <xf numFmtId="0" fontId="6" fillId="0" borderId="17" xfId="0" applyFont="1" applyBorder="1" applyAlignment="1">
      <alignment vertical="top"/>
    </xf>
    <xf numFmtId="0" fontId="6" fillId="0" borderId="8" xfId="0" applyFont="1" applyBorder="1" applyAlignment="1">
      <alignment vertical="top"/>
    </xf>
    <xf numFmtId="0" fontId="6" fillId="0" borderId="13" xfId="0" applyFont="1" applyBorder="1" applyAlignment="1">
      <alignment vertical="top" wrapText="1"/>
    </xf>
    <xf numFmtId="0" fontId="6" fillId="0" borderId="2" xfId="0" applyFont="1" applyBorder="1" applyAlignment="1">
      <alignment vertical="top" wrapText="1"/>
    </xf>
    <xf numFmtId="0" fontId="19" fillId="0" borderId="5" xfId="0" applyFont="1" applyBorder="1" applyAlignment="1">
      <alignment horizontal="center" vertical="center" wrapText="1"/>
    </xf>
    <xf numFmtId="0" fontId="19" fillId="0" borderId="8" xfId="0" applyFont="1" applyBorder="1" applyAlignment="1">
      <alignment vertical="center"/>
    </xf>
    <xf numFmtId="0" fontId="19" fillId="0" borderId="12" xfId="0" applyFont="1" applyBorder="1" applyAlignment="1">
      <alignment vertical="center" wrapText="1"/>
    </xf>
    <xf numFmtId="0" fontId="19" fillId="0" borderId="13" xfId="0" applyFont="1" applyBorder="1" applyAlignment="1">
      <alignment vertical="center" wrapText="1"/>
    </xf>
    <xf numFmtId="0" fontId="19" fillId="12" borderId="17" xfId="0" applyFont="1" applyFill="1" applyBorder="1" applyAlignment="1">
      <alignment vertical="center" wrapText="1"/>
    </xf>
    <xf numFmtId="0" fontId="19" fillId="0" borderId="12" xfId="0" applyFont="1" applyBorder="1" applyAlignment="1">
      <alignment vertical="center"/>
    </xf>
    <xf numFmtId="0" fontId="19" fillId="12" borderId="1" xfId="0" applyFont="1" applyFill="1" applyBorder="1" applyAlignment="1">
      <alignment vertical="top" wrapText="1"/>
    </xf>
    <xf numFmtId="0" fontId="19" fillId="0" borderId="3"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8" xfId="0" applyFont="1" applyBorder="1"/>
    <xf numFmtId="0" fontId="19" fillId="0" borderId="12" xfId="0" applyFont="1" applyBorder="1"/>
    <xf numFmtId="0" fontId="19" fillId="0" borderId="13" xfId="0" applyFont="1" applyBorder="1"/>
    <xf numFmtId="0" fontId="19" fillId="12" borderId="15" xfId="0" applyFont="1" applyFill="1" applyBorder="1"/>
    <xf numFmtId="0" fontId="19" fillId="12" borderId="14" xfId="0" applyFont="1" applyFill="1" applyBorder="1"/>
    <xf numFmtId="0" fontId="19" fillId="0" borderId="5" xfId="0" applyFont="1" applyBorder="1" applyAlignment="1">
      <alignment vertical="center" wrapText="1"/>
    </xf>
    <xf numFmtId="0" fontId="19" fillId="0" borderId="1" xfId="0" applyFont="1" applyBorder="1" applyAlignment="1">
      <alignment vertical="center"/>
    </xf>
    <xf numFmtId="0" fontId="19" fillId="0" borderId="1" xfId="0" applyFont="1" applyBorder="1"/>
    <xf numFmtId="0" fontId="7" fillId="0" borderId="4" xfId="0" applyFont="1" applyBorder="1" applyAlignment="1">
      <alignment horizontal="center" vertical="center"/>
    </xf>
    <xf numFmtId="9" fontId="6" fillId="0" borderId="2"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xf>
    <xf numFmtId="0" fontId="6" fillId="0" borderId="13" xfId="0" applyFont="1" applyBorder="1" applyAlignment="1">
      <alignment horizontal="center" vertical="top" wrapText="1"/>
    </xf>
    <xf numFmtId="0" fontId="7" fillId="0" borderId="5" xfId="0" applyFont="1" applyBorder="1" applyAlignment="1">
      <alignment horizontal="left" vertical="top"/>
    </xf>
    <xf numFmtId="0" fontId="7" fillId="0" borderId="5" xfId="0" applyFont="1" applyBorder="1" applyAlignment="1">
      <alignment wrapText="1"/>
    </xf>
    <xf numFmtId="0" fontId="6" fillId="0" borderId="4" xfId="0" applyFont="1" applyBorder="1" applyAlignment="1">
      <alignment horizontal="center" vertical="center" wrapText="1"/>
    </xf>
    <xf numFmtId="14" fontId="10" fillId="0" borderId="2" xfId="0" applyNumberFormat="1" applyFont="1" applyBorder="1" applyAlignment="1">
      <alignment horizontal="center" vertical="center" wrapText="1"/>
    </xf>
    <xf numFmtId="3" fontId="6" fillId="0" borderId="2" xfId="3" applyNumberFormat="1" applyFont="1" applyBorder="1" applyAlignment="1">
      <alignment horizontal="center" vertical="top" wrapText="1"/>
    </xf>
    <xf numFmtId="0" fontId="6" fillId="0" borderId="5" xfId="3" applyFont="1" applyBorder="1" applyAlignment="1">
      <alignment horizontal="center" wrapText="1"/>
    </xf>
    <xf numFmtId="0" fontId="6" fillId="0" borderId="33" xfId="3" applyFont="1" applyBorder="1" applyAlignment="1">
      <alignment horizontal="center" vertical="top" wrapText="1"/>
    </xf>
    <xf numFmtId="0" fontId="6" fillId="0" borderId="2" xfId="3" applyFont="1" applyBorder="1" applyAlignment="1">
      <alignment horizontal="center" vertical="top" wrapText="1"/>
    </xf>
    <xf numFmtId="49" fontId="19" fillId="0" borderId="1" xfId="0" applyNumberFormat="1" applyFont="1" applyBorder="1" applyAlignment="1">
      <alignment horizontal="center" vertical="top"/>
    </xf>
    <xf numFmtId="0" fontId="7" fillId="0" borderId="2" xfId="15" applyFont="1" applyBorder="1" applyAlignment="1">
      <alignment horizontal="center" vertical="top" wrapText="1"/>
    </xf>
    <xf numFmtId="0" fontId="7" fillId="0" borderId="2" xfId="18" applyFont="1" applyBorder="1" applyAlignment="1">
      <alignment horizontal="center" vertical="top" wrapText="1"/>
    </xf>
    <xf numFmtId="0" fontId="28" fillId="0" borderId="1" xfId="15" applyFont="1" applyAlignment="1">
      <alignment vertical="top" wrapText="1"/>
    </xf>
    <xf numFmtId="0" fontId="6" fillId="0" borderId="8" xfId="11" applyFont="1" applyBorder="1" applyAlignment="1">
      <alignment horizontal="centerContinuous" vertical="center" wrapText="1"/>
    </xf>
    <xf numFmtId="0" fontId="19" fillId="0" borderId="8" xfId="11" applyFont="1" applyBorder="1" applyAlignment="1">
      <alignment horizontal="centerContinuous" vertical="center" wrapText="1"/>
    </xf>
    <xf numFmtId="0" fontId="19" fillId="0" borderId="13" xfId="0" applyFont="1" applyBorder="1" applyAlignment="1">
      <alignment horizontal="centerContinuous" vertical="center" wrapText="1"/>
    </xf>
    <xf numFmtId="0" fontId="6" fillId="12" borderId="5" xfId="0" applyFont="1" applyFill="1" applyBorder="1" applyAlignment="1">
      <alignment horizontal="center" vertical="center" wrapText="1"/>
    </xf>
    <xf numFmtId="0" fontId="6" fillId="0" borderId="2" xfId="11" applyFont="1" applyBorder="1" applyAlignment="1">
      <alignment horizontal="center" vertical="center" wrapText="1"/>
    </xf>
    <xf numFmtId="0" fontId="6" fillId="12" borderId="11" xfId="0" applyFont="1" applyFill="1" applyBorder="1" applyAlignment="1">
      <alignment horizontal="center" vertical="center" wrapText="1"/>
    </xf>
    <xf numFmtId="0" fontId="6" fillId="0" borderId="6" xfId="0" applyFont="1" applyBorder="1" applyAlignment="1">
      <alignment horizontal="left" vertical="center"/>
    </xf>
    <xf numFmtId="0" fontId="6" fillId="0" borderId="6" xfId="0" applyFont="1" applyBorder="1" applyAlignment="1">
      <alignment horizontal="centerContinuous" vertical="top"/>
    </xf>
    <xf numFmtId="0" fontId="6" fillId="0" borderId="9" xfId="0" applyFont="1" applyBorder="1" applyAlignment="1">
      <alignment horizontal="centerContinuous" vertical="top"/>
    </xf>
    <xf numFmtId="0" fontId="6" fillId="0" borderId="4" xfId="0" applyFont="1" applyBorder="1" applyAlignment="1">
      <alignment horizontal="centerContinuous" vertical="top"/>
    </xf>
    <xf numFmtId="0" fontId="6" fillId="0" borderId="2" xfId="0" applyFont="1" applyBorder="1" applyAlignment="1">
      <alignment horizontal="centerContinuous" vertical="top" wrapText="1"/>
    </xf>
    <xf numFmtId="49" fontId="104" fillId="0" borderId="2"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3" xfId="0" applyFont="1" applyBorder="1" applyAlignment="1">
      <alignment horizontal="center"/>
    </xf>
    <xf numFmtId="0" fontId="6" fillId="0" borderId="0" xfId="0" applyFont="1" applyAlignment="1">
      <alignment vertical="top"/>
    </xf>
    <xf numFmtId="0" fontId="6" fillId="0" borderId="3" xfId="0" applyFont="1" applyBorder="1"/>
    <xf numFmtId="0" fontId="6" fillId="0" borderId="7" xfId="0" applyFont="1" applyBorder="1" applyAlignment="1">
      <alignment horizontal="center" vertical="top" wrapText="1"/>
    </xf>
    <xf numFmtId="0" fontId="7" fillId="0" borderId="2" xfId="9" applyFont="1" applyBorder="1" applyAlignment="1" applyProtection="1">
      <alignment horizontal="center" vertical="center" wrapText="1"/>
      <protection locked="0"/>
    </xf>
    <xf numFmtId="0" fontId="7" fillId="0" borderId="2" xfId="6" applyFont="1" applyBorder="1" applyAlignment="1" applyProtection="1">
      <alignment horizontal="center" vertical="top" wrapText="1"/>
      <protection locked="0"/>
    </xf>
    <xf numFmtId="0" fontId="102" fillId="5" borderId="0" xfId="229" applyFont="1" applyFill="1" applyAlignment="1">
      <alignment vertical="top"/>
    </xf>
    <xf numFmtId="0" fontId="103" fillId="5" borderId="1" xfId="229" applyFont="1" applyFill="1" applyBorder="1" applyAlignment="1"/>
    <xf numFmtId="0" fontId="106" fillId="0" borderId="2" xfId="0" applyFont="1" applyBorder="1" applyAlignment="1">
      <alignment horizontal="center" vertical="center"/>
    </xf>
    <xf numFmtId="0" fontId="106" fillId="0" borderId="2" xfId="0" applyFont="1" applyBorder="1" applyAlignment="1">
      <alignment horizontal="left" vertical="center"/>
    </xf>
    <xf numFmtId="0" fontId="106" fillId="0" borderId="2" xfId="0" applyFont="1" applyBorder="1" applyAlignment="1">
      <alignment horizontal="left" vertical="center" wrapText="1"/>
    </xf>
    <xf numFmtId="0" fontId="107" fillId="0" borderId="2" xfId="0" applyFont="1" applyBorder="1" applyAlignment="1">
      <alignment horizontal="left" vertical="center"/>
    </xf>
    <xf numFmtId="0" fontId="106" fillId="8" borderId="2" xfId="0" applyFont="1" applyFill="1" applyBorder="1" applyAlignment="1">
      <alignment horizontal="left" vertical="center"/>
    </xf>
    <xf numFmtId="0" fontId="105" fillId="52" borderId="2" xfId="0" applyFont="1" applyFill="1" applyBorder="1" applyAlignment="1">
      <alignment horizontal="center" vertical="center"/>
    </xf>
    <xf numFmtId="0" fontId="105" fillId="52" borderId="2" xfId="0" applyFont="1" applyFill="1" applyBorder="1" applyAlignment="1">
      <alignment horizontal="center" vertical="center" wrapText="1"/>
    </xf>
    <xf numFmtId="0" fontId="106" fillId="8" borderId="2" xfId="0" applyFont="1" applyFill="1" applyBorder="1" applyAlignment="1">
      <alignment horizontal="center" vertical="center"/>
    </xf>
    <xf numFmtId="0" fontId="106" fillId="44" borderId="2" xfId="0" applyFont="1" applyFill="1" applyBorder="1" applyAlignment="1">
      <alignment horizontal="left" vertical="center"/>
    </xf>
    <xf numFmtId="0" fontId="106" fillId="44" borderId="2" xfId="0" applyFont="1" applyFill="1" applyBorder="1" applyAlignment="1">
      <alignment horizontal="center" vertical="center"/>
    </xf>
    <xf numFmtId="0" fontId="106" fillId="44" borderId="2" xfId="0" applyFont="1" applyFill="1" applyBorder="1" applyAlignment="1">
      <alignment horizontal="center" vertical="center" wrapText="1"/>
    </xf>
    <xf numFmtId="0" fontId="107" fillId="44" borderId="2" xfId="0" applyFont="1" applyFill="1" applyBorder="1" applyAlignment="1">
      <alignment horizontal="center" vertical="center" wrapText="1"/>
    </xf>
    <xf numFmtId="0" fontId="108" fillId="44" borderId="2" xfId="0" applyFont="1" applyFill="1" applyBorder="1" applyAlignment="1">
      <alignment horizontal="center" vertical="center"/>
    </xf>
    <xf numFmtId="0" fontId="106" fillId="44" borderId="2" xfId="0" applyFont="1" applyFill="1" applyBorder="1" applyAlignment="1">
      <alignment horizontal="left" vertical="center" wrapText="1"/>
    </xf>
    <xf numFmtId="0" fontId="109" fillId="13" borderId="2" xfId="0" applyFont="1" applyFill="1" applyBorder="1" applyAlignment="1">
      <alignment horizontal="center" vertical="center"/>
    </xf>
    <xf numFmtId="0" fontId="109" fillId="13" borderId="2" xfId="0" applyFont="1" applyFill="1" applyBorder="1" applyAlignment="1">
      <alignment horizontal="left" vertical="center"/>
    </xf>
    <xf numFmtId="0" fontId="109" fillId="13" borderId="2" xfId="0" applyFont="1" applyFill="1" applyBorder="1" applyAlignment="1">
      <alignment horizontal="left" vertical="center" wrapText="1"/>
    </xf>
    <xf numFmtId="0" fontId="106" fillId="13" borderId="2" xfId="0" applyFont="1" applyFill="1" applyBorder="1" applyAlignment="1">
      <alignment horizontal="left" vertical="center" wrapText="1"/>
    </xf>
    <xf numFmtId="0" fontId="79" fillId="13" borderId="2" xfId="0" applyFont="1" applyFill="1" applyBorder="1"/>
    <xf numFmtId="49" fontId="106" fillId="8" borderId="2" xfId="0" applyNumberFormat="1" applyFont="1" applyFill="1" applyBorder="1" applyAlignment="1">
      <alignment horizontal="left" vertical="center"/>
    </xf>
    <xf numFmtId="49" fontId="106" fillId="0" borderId="2" xfId="0" applyNumberFormat="1" applyFont="1" applyBorder="1" applyAlignment="1">
      <alignment horizontal="left" vertical="center"/>
    </xf>
    <xf numFmtId="0" fontId="106" fillId="8" borderId="2" xfId="0" applyFont="1" applyFill="1" applyBorder="1" applyAlignment="1">
      <alignment horizontal="left" vertical="center" wrapText="1"/>
    </xf>
    <xf numFmtId="0" fontId="106" fillId="39" borderId="2" xfId="0" applyFont="1" applyFill="1" applyBorder="1" applyAlignment="1">
      <alignment horizontal="center" vertical="center"/>
    </xf>
    <xf numFmtId="0" fontId="106" fillId="39" borderId="2" xfId="0" applyFont="1" applyFill="1" applyBorder="1" applyAlignment="1">
      <alignment horizontal="left" vertical="center" wrapText="1"/>
    </xf>
    <xf numFmtId="0" fontId="106" fillId="39" borderId="2" xfId="0" applyFont="1" applyFill="1" applyBorder="1" applyAlignment="1">
      <alignment horizontal="left" vertical="center"/>
    </xf>
    <xf numFmtId="49" fontId="106" fillId="39" borderId="2" xfId="0" applyNumberFormat="1" applyFont="1" applyFill="1" applyBorder="1" applyAlignment="1">
      <alignment horizontal="left" vertical="center"/>
    </xf>
    <xf numFmtId="0" fontId="110" fillId="44" borderId="2" xfId="0" applyFont="1" applyFill="1" applyBorder="1" applyAlignment="1">
      <alignment horizontal="left" vertical="center"/>
    </xf>
    <xf numFmtId="0" fontId="107" fillId="0" borderId="2" xfId="0" applyFont="1" applyBorder="1" applyAlignment="1">
      <alignment horizontal="left" vertical="center" wrapText="1"/>
    </xf>
    <xf numFmtId="0" fontId="108" fillId="0" borderId="2" xfId="0" applyFont="1" applyBorder="1" applyAlignment="1">
      <alignment horizontal="left" vertical="center" wrapText="1"/>
    </xf>
    <xf numFmtId="0" fontId="108" fillId="0" borderId="2" xfId="0" applyFont="1" applyBorder="1" applyAlignment="1">
      <alignment horizontal="left" vertical="center"/>
    </xf>
    <xf numFmtId="0" fontId="7" fillId="55" borderId="40" xfId="0" applyFont="1" applyFill="1" applyBorder="1" applyAlignment="1">
      <alignment horizontal="left"/>
    </xf>
    <xf numFmtId="0" fontId="108" fillId="39" borderId="2" xfId="0" applyFont="1" applyFill="1" applyBorder="1" applyAlignment="1">
      <alignment horizontal="left" vertical="center" wrapText="1"/>
    </xf>
    <xf numFmtId="0" fontId="79" fillId="13" borderId="2" xfId="0" applyFont="1" applyFill="1" applyBorder="1" applyAlignment="1">
      <alignment wrapText="1"/>
    </xf>
    <xf numFmtId="0" fontId="109" fillId="13" borderId="2" xfId="0" applyFont="1" applyFill="1" applyBorder="1" applyAlignment="1">
      <alignment horizontal="center"/>
    </xf>
    <xf numFmtId="0" fontId="109" fillId="13" borderId="2" xfId="0" applyFont="1" applyFill="1" applyBorder="1" applyAlignment="1">
      <alignment horizontal="left" wrapText="1"/>
    </xf>
    <xf numFmtId="0" fontId="109" fillId="13" borderId="2" xfId="0" applyFont="1" applyFill="1" applyBorder="1" applyAlignment="1">
      <alignment horizontal="left"/>
    </xf>
    <xf numFmtId="0" fontId="106" fillId="13" borderId="2" xfId="0" applyFont="1" applyFill="1" applyBorder="1" applyAlignment="1">
      <alignment horizontal="left" wrapText="1"/>
    </xf>
    <xf numFmtId="0" fontId="88" fillId="39" borderId="2" xfId="0" applyFont="1" applyFill="1" applyBorder="1" applyAlignment="1">
      <alignment horizontal="left"/>
    </xf>
    <xf numFmtId="49" fontId="106" fillId="54" borderId="2" xfId="0" applyNumberFormat="1" applyFont="1" applyFill="1" applyBorder="1" applyAlignment="1">
      <alignment horizontal="left" vertical="center"/>
    </xf>
    <xf numFmtId="0" fontId="79" fillId="53" borderId="0" xfId="0" applyFont="1" applyFill="1"/>
    <xf numFmtId="0" fontId="79" fillId="42" borderId="0" xfId="0" applyFont="1" applyFill="1"/>
    <xf numFmtId="0" fontId="79" fillId="49" borderId="0" xfId="0" applyFont="1" applyFill="1"/>
    <xf numFmtId="0" fontId="79" fillId="40" borderId="0" xfId="0" applyFont="1" applyFill="1"/>
    <xf numFmtId="0" fontId="79" fillId="50" borderId="0" xfId="0" applyFont="1" applyFill="1"/>
    <xf numFmtId="0" fontId="79" fillId="38" borderId="0" xfId="0" applyFont="1" applyFill="1"/>
    <xf numFmtId="0" fontId="79" fillId="38" borderId="1" xfId="0" applyFont="1" applyFill="1" applyBorder="1"/>
    <xf numFmtId="0" fontId="79" fillId="38" borderId="1" xfId="0" applyFont="1" applyFill="1" applyBorder="1" applyAlignment="1">
      <alignment wrapText="1"/>
    </xf>
    <xf numFmtId="0" fontId="79" fillId="41" borderId="0" xfId="0" applyFont="1" applyFill="1"/>
    <xf numFmtId="0" fontId="79" fillId="59" borderId="0" xfId="0" applyFont="1" applyFill="1"/>
    <xf numFmtId="0" fontId="79" fillId="58" borderId="0" xfId="0" applyFont="1" applyFill="1"/>
    <xf numFmtId="0" fontId="111" fillId="58" borderId="0" xfId="0" applyFont="1" applyFill="1"/>
    <xf numFmtId="0" fontId="112" fillId="50" borderId="0" xfId="0" applyFont="1" applyFill="1"/>
    <xf numFmtId="0" fontId="111" fillId="50" borderId="0" xfId="0" applyFont="1" applyFill="1"/>
    <xf numFmtId="0" fontId="6" fillId="51" borderId="2" xfId="0" applyFont="1" applyFill="1" applyBorder="1" applyAlignment="1">
      <alignment horizontal="center" vertical="center" wrapText="1"/>
    </xf>
    <xf numFmtId="0" fontId="113" fillId="0" borderId="0" xfId="0" applyFont="1"/>
    <xf numFmtId="0" fontId="3" fillId="54" borderId="0" xfId="0" applyFont="1" applyFill="1"/>
    <xf numFmtId="0" fontId="0" fillId="60" borderId="0" xfId="0" applyFill="1"/>
    <xf numFmtId="49" fontId="114" fillId="54" borderId="2" xfId="0" applyNumberFormat="1" applyFont="1" applyFill="1" applyBorder="1" applyAlignment="1">
      <alignment horizontal="left" vertical="center"/>
    </xf>
    <xf numFmtId="0" fontId="115" fillId="54" borderId="0" xfId="0" applyFont="1" applyFill="1" applyAlignment="1">
      <alignment vertical="center"/>
    </xf>
    <xf numFmtId="0" fontId="7" fillId="4" borderId="2" xfId="0" applyFont="1" applyFill="1" applyBorder="1" applyAlignment="1">
      <alignment horizontal="left"/>
    </xf>
    <xf numFmtId="0" fontId="7" fillId="4" borderId="2" xfId="0" applyFont="1" applyFill="1" applyBorder="1"/>
    <xf numFmtId="0" fontId="7" fillId="4" borderId="0" xfId="0" applyFont="1" applyFill="1"/>
    <xf numFmtId="0" fontId="116" fillId="42" borderId="0" xfId="0" applyFont="1" applyFill="1"/>
    <xf numFmtId="0" fontId="116" fillId="50" borderId="0" xfId="0" applyFont="1" applyFill="1"/>
    <xf numFmtId="0" fontId="7" fillId="4" borderId="2" xfId="0" applyFont="1" applyFill="1" applyBorder="1" applyAlignment="1">
      <alignment horizontal="center"/>
    </xf>
    <xf numFmtId="0" fontId="116" fillId="49" borderId="0" xfId="0" applyFont="1" applyFill="1"/>
    <xf numFmtId="0" fontId="116" fillId="38" borderId="1" xfId="0" applyFont="1" applyFill="1" applyBorder="1"/>
    <xf numFmtId="0" fontId="116" fillId="38" borderId="1" xfId="0" applyFont="1" applyFill="1" applyBorder="1" applyAlignment="1">
      <alignment wrapText="1"/>
    </xf>
    <xf numFmtId="0" fontId="116" fillId="41" borderId="0" xfId="0" applyFont="1" applyFill="1"/>
    <xf numFmtId="0" fontId="116" fillId="59" borderId="0" xfId="0" applyFont="1" applyFill="1"/>
    <xf numFmtId="0" fontId="116" fillId="0" borderId="0" xfId="0" applyFont="1"/>
    <xf numFmtId="0" fontId="117" fillId="50" borderId="0" xfId="0" applyFont="1" applyFill="1"/>
    <xf numFmtId="0" fontId="79" fillId="49" borderId="0" xfId="0" applyFont="1" applyFill="1" applyAlignment="1">
      <alignment horizontal="left"/>
    </xf>
    <xf numFmtId="0" fontId="79" fillId="42" borderId="0" xfId="0" applyFont="1" applyFill="1" applyAlignment="1">
      <alignment horizontal="left"/>
    </xf>
    <xf numFmtId="0" fontId="79" fillId="42" borderId="0" xfId="0" applyFont="1" applyFill="1" applyAlignment="1">
      <alignment wrapText="1"/>
    </xf>
    <xf numFmtId="0" fontId="79" fillId="61" borderId="0" xfId="0" applyFont="1" applyFill="1"/>
    <xf numFmtId="0" fontId="116" fillId="61" borderId="0" xfId="0" applyFont="1" applyFill="1"/>
    <xf numFmtId="49" fontId="106" fillId="39" borderId="1" xfId="0" applyNumberFormat="1" applyFont="1" applyFill="1" applyBorder="1" applyAlignment="1">
      <alignment horizontal="left" vertical="center"/>
    </xf>
    <xf numFmtId="0" fontId="116" fillId="0" borderId="1" xfId="0" applyFont="1" applyBorder="1"/>
    <xf numFmtId="0" fontId="79" fillId="0" borderId="1" xfId="0" applyFont="1" applyBorder="1"/>
    <xf numFmtId="0" fontId="79" fillId="38" borderId="0" xfId="0" applyFont="1" applyFill="1" applyAlignment="1">
      <alignment horizontal="left"/>
    </xf>
    <xf numFmtId="0" fontId="79" fillId="50" borderId="0" xfId="0" applyFont="1" applyFill="1" applyAlignment="1">
      <alignment horizontal="left"/>
    </xf>
    <xf numFmtId="0" fontId="79" fillId="61" borderId="0" xfId="0" applyFont="1" applyFill="1" applyAlignment="1">
      <alignment horizontal="left"/>
    </xf>
    <xf numFmtId="0" fontId="79" fillId="40" borderId="0" xfId="0" applyFont="1" applyFill="1" applyAlignment="1">
      <alignment horizontal="left"/>
    </xf>
    <xf numFmtId="0" fontId="79" fillId="41" borderId="0" xfId="0" applyFont="1" applyFill="1" applyAlignment="1">
      <alignment horizontal="left"/>
    </xf>
    <xf numFmtId="0" fontId="18" fillId="0" borderId="2" xfId="0" applyFont="1" applyBorder="1" applyAlignment="1" applyProtection="1">
      <alignment horizontal="left" wrapText="1"/>
      <protection locked="0"/>
    </xf>
    <xf numFmtId="0" fontId="37" fillId="0" borderId="2" xfId="0" applyFont="1" applyBorder="1" applyAlignment="1">
      <alignment wrapText="1"/>
    </xf>
    <xf numFmtId="0" fontId="37" fillId="7" borderId="2" xfId="0" applyFont="1" applyFill="1" applyBorder="1" applyAlignment="1">
      <alignment wrapText="1"/>
    </xf>
    <xf numFmtId="0" fontId="18" fillId="0" borderId="0" xfId="0" applyFont="1" applyAlignment="1">
      <alignment horizontal="left" wrapText="1"/>
    </xf>
    <xf numFmtId="0" fontId="14" fillId="0" borderId="14" xfId="6" applyFont="1" applyBorder="1" applyAlignment="1">
      <alignment horizontal="right"/>
    </xf>
    <xf numFmtId="0" fontId="99" fillId="57" borderId="0" xfId="0" applyFont="1" applyFill="1" applyAlignment="1">
      <alignment horizontal="left" wrapText="1"/>
    </xf>
    <xf numFmtId="0" fontId="7" fillId="0" borderId="1" xfId="6" applyFont="1" applyAlignment="1">
      <alignment vertical="top"/>
    </xf>
    <xf numFmtId="10" fontId="7" fillId="0" borderId="2" xfId="7" applyNumberFormat="1" applyFont="1" applyFill="1" applyBorder="1" applyAlignment="1" applyProtection="1">
      <alignment vertical="top"/>
      <protection locked="0"/>
    </xf>
    <xf numFmtId="0" fontId="78" fillId="0" borderId="2" xfId="6" applyFont="1" applyBorder="1" applyAlignment="1">
      <alignment horizontal="center"/>
    </xf>
    <xf numFmtId="0" fontId="119" fillId="0" borderId="2" xfId="6" applyFont="1" applyBorder="1" applyAlignment="1">
      <alignment horizontal="center"/>
    </xf>
    <xf numFmtId="0" fontId="7" fillId="0" borderId="1" xfId="6" applyFont="1" applyAlignment="1">
      <alignment vertical="center" wrapText="1"/>
    </xf>
    <xf numFmtId="0" fontId="19" fillId="7" borderId="6" xfId="6" applyFont="1" applyFill="1" applyBorder="1" applyAlignment="1">
      <alignment horizontal="left" vertical="center" wrapText="1"/>
    </xf>
    <xf numFmtId="0" fontId="19" fillId="7" borderId="6" xfId="6" applyFont="1" applyFill="1" applyBorder="1" applyAlignment="1">
      <alignment horizontal="left" vertical="center"/>
    </xf>
    <xf numFmtId="0" fontId="19" fillId="7" borderId="9" xfId="6" applyFont="1" applyFill="1" applyBorder="1" applyAlignment="1">
      <alignment vertical="center" wrapText="1"/>
    </xf>
    <xf numFmtId="0" fontId="14" fillId="0" borderId="14" xfId="6" applyFont="1" applyBorder="1"/>
    <xf numFmtId="0" fontId="7" fillId="0" borderId="2" xfId="6" quotePrefix="1" applyFont="1" applyBorder="1" applyAlignment="1">
      <alignment horizontal="center"/>
    </xf>
    <xf numFmtId="0" fontId="7" fillId="62" borderId="2" xfId="0" applyFont="1" applyFill="1" applyBorder="1" applyAlignment="1">
      <alignment horizontal="center"/>
    </xf>
    <xf numFmtId="0" fontId="7" fillId="62" borderId="2" xfId="0" applyFont="1" applyFill="1" applyBorder="1" applyAlignment="1">
      <alignment horizontal="left"/>
    </xf>
    <xf numFmtId="168" fontId="18" fillId="62" borderId="2" xfId="0" applyNumberFormat="1" applyFont="1" applyFill="1" applyBorder="1" applyAlignment="1">
      <alignment horizontal="right" wrapText="1"/>
    </xf>
    <xf numFmtId="0" fontId="7" fillId="62" borderId="2" xfId="0" applyFont="1" applyFill="1" applyBorder="1" applyAlignment="1">
      <alignment horizontal="left" wrapText="1"/>
    </xf>
    <xf numFmtId="0" fontId="89" fillId="62" borderId="2" xfId="0" applyFont="1" applyFill="1" applyBorder="1" applyAlignment="1">
      <alignment horizontal="center" vertical="center"/>
    </xf>
    <xf numFmtId="168" fontId="6" fillId="8" borderId="2" xfId="0" applyNumberFormat="1" applyFont="1" applyFill="1" applyBorder="1" applyAlignment="1">
      <alignment horizontal="right" wrapText="1"/>
    </xf>
    <xf numFmtId="0" fontId="78" fillId="7" borderId="39" xfId="0" applyFont="1" applyFill="1" applyBorder="1" applyAlignment="1">
      <alignment horizontal="left"/>
    </xf>
    <xf numFmtId="0" fontId="78" fillId="7" borderId="38" xfId="0" applyFont="1" applyFill="1" applyBorder="1"/>
    <xf numFmtId="0" fontId="78" fillId="7" borderId="42" xfId="0" applyFont="1" applyFill="1" applyBorder="1" applyAlignment="1">
      <alignment horizontal="left"/>
    </xf>
    <xf numFmtId="0" fontId="78" fillId="7" borderId="40" xfId="0" applyFont="1" applyFill="1" applyBorder="1" applyAlignment="1">
      <alignment horizontal="left"/>
    </xf>
    <xf numFmtId="0" fontId="120" fillId="7" borderId="2" xfId="0" applyFont="1" applyFill="1" applyBorder="1"/>
    <xf numFmtId="168" fontId="11" fillId="0" borderId="1" xfId="3" applyNumberFormat="1" applyFont="1"/>
    <xf numFmtId="9" fontId="6" fillId="0" borderId="5" xfId="0" applyNumberFormat="1" applyFont="1" applyBorder="1" applyAlignment="1">
      <alignment horizontal="center" vertical="center"/>
    </xf>
    <xf numFmtId="0" fontId="121" fillId="40" borderId="0" xfId="0" applyFont="1" applyFill="1"/>
    <xf numFmtId="0" fontId="121" fillId="42" borderId="0" xfId="0" applyFont="1" applyFill="1"/>
    <xf numFmtId="0" fontId="121" fillId="49" borderId="0" xfId="0" applyFont="1" applyFill="1"/>
    <xf numFmtId="0" fontId="121" fillId="50" borderId="0" xfId="0" applyFont="1" applyFill="1"/>
    <xf numFmtId="0" fontId="121" fillId="38" borderId="1" xfId="0" applyFont="1" applyFill="1" applyBorder="1"/>
    <xf numFmtId="0" fontId="121" fillId="38" borderId="1" xfId="0" applyFont="1" applyFill="1" applyBorder="1" applyAlignment="1">
      <alignment wrapText="1"/>
    </xf>
    <xf numFmtId="0" fontId="121" fillId="41" borderId="0" xfId="0" applyFont="1" applyFill="1"/>
    <xf numFmtId="0" fontId="121" fillId="59" borderId="0" xfId="0" applyFont="1" applyFill="1"/>
    <xf numFmtId="0" fontId="7" fillId="0" borderId="29" xfId="0" applyFont="1" applyBorder="1" applyAlignment="1">
      <alignment wrapText="1"/>
    </xf>
    <xf numFmtId="0" fontId="7" fillId="0" borderId="29" xfId="0" applyFont="1" applyBorder="1" applyAlignment="1">
      <alignment horizontal="right"/>
    </xf>
    <xf numFmtId="168" fontId="7" fillId="7" borderId="29" xfId="0" applyNumberFormat="1" applyFont="1" applyFill="1" applyBorder="1" applyAlignment="1">
      <alignment horizontal="right" wrapText="1"/>
    </xf>
    <xf numFmtId="0" fontId="7" fillId="0" borderId="2" xfId="9" applyFont="1" applyBorder="1" applyAlignment="1" applyProtection="1">
      <alignment vertical="center"/>
      <protection locked="0"/>
    </xf>
    <xf numFmtId="0" fontId="15" fillId="51" borderId="2" xfId="0" applyFont="1" applyFill="1" applyBorder="1" applyAlignment="1">
      <alignment horizontal="center" vertical="center" wrapText="1"/>
    </xf>
    <xf numFmtId="0" fontId="122" fillId="42" borderId="0" xfId="0" applyFont="1" applyFill="1"/>
    <xf numFmtId="0" fontId="122" fillId="49" borderId="0" xfId="0" applyFont="1" applyFill="1"/>
    <xf numFmtId="0" fontId="79" fillId="49" borderId="0" xfId="0" quotePrefix="1" applyFont="1" applyFill="1"/>
    <xf numFmtId="0" fontId="15" fillId="51" borderId="29"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0" fillId="0" borderId="29" xfId="0" applyBorder="1"/>
    <xf numFmtId="0" fontId="122" fillId="38" borderId="1" xfId="0" applyFont="1" applyFill="1" applyBorder="1"/>
    <xf numFmtId="0" fontId="122" fillId="50" borderId="0" xfId="0" applyFont="1" applyFill="1"/>
    <xf numFmtId="0" fontId="122" fillId="49" borderId="0" xfId="0" applyFont="1" applyFill="1" applyAlignment="1">
      <alignment horizontal="left"/>
    </xf>
    <xf numFmtId="0" fontId="122" fillId="61" borderId="0" xfId="0" applyFont="1" applyFill="1"/>
    <xf numFmtId="0" fontId="122" fillId="40" borderId="0" xfId="0" applyFont="1" applyFill="1"/>
    <xf numFmtId="0" fontId="122" fillId="41" borderId="0" xfId="0" applyFont="1" applyFill="1"/>
    <xf numFmtId="0" fontId="116" fillId="38" borderId="0" xfId="0" applyFont="1" applyFill="1"/>
    <xf numFmtId="0" fontId="116" fillId="49" borderId="0" xfId="0" applyFont="1" applyFill="1" applyAlignment="1">
      <alignment horizontal="left"/>
    </xf>
    <xf numFmtId="0" fontId="116" fillId="40" borderId="0" xfId="0" applyFont="1" applyFill="1"/>
    <xf numFmtId="0" fontId="123" fillId="58" borderId="0" xfId="0" applyFont="1" applyFill="1"/>
    <xf numFmtId="0" fontId="124" fillId="58" borderId="0" xfId="0" applyFont="1" applyFill="1"/>
    <xf numFmtId="0" fontId="0" fillId="8" borderId="29" xfId="0" applyFill="1" applyBorder="1"/>
    <xf numFmtId="0" fontId="125" fillId="42" borderId="0" xfId="0" applyFont="1" applyFill="1"/>
    <xf numFmtId="0" fontId="125" fillId="49" borderId="0" xfId="0" applyFont="1" applyFill="1"/>
    <xf numFmtId="0" fontId="0" fillId="8" borderId="0" xfId="0" applyFill="1"/>
    <xf numFmtId="0" fontId="38" fillId="51" borderId="2" xfId="0" applyFont="1" applyFill="1" applyBorder="1" applyAlignment="1">
      <alignment horizontal="center" vertical="center" wrapText="1"/>
    </xf>
    <xf numFmtId="0" fontId="5" fillId="8" borderId="29" xfId="0" applyFont="1" applyFill="1" applyBorder="1"/>
    <xf numFmtId="0" fontId="5" fillId="0" borderId="29" xfId="0" applyFont="1" applyBorder="1"/>
    <xf numFmtId="0" fontId="28" fillId="0" borderId="29" xfId="15" applyFont="1" applyBorder="1" applyAlignment="1">
      <alignment wrapText="1"/>
    </xf>
    <xf numFmtId="168" fontId="8" fillId="0" borderId="29" xfId="0" applyNumberFormat="1" applyFont="1" applyBorder="1" applyAlignment="1">
      <alignment horizontal="right" wrapText="1"/>
    </xf>
    <xf numFmtId="168" fontId="6" fillId="0" borderId="1" xfId="0" applyNumberFormat="1" applyFont="1" applyBorder="1" applyAlignment="1">
      <alignment horizontal="right" wrapText="1"/>
    </xf>
    <xf numFmtId="164" fontId="6" fillId="0" borderId="1" xfId="0" applyNumberFormat="1" applyFont="1" applyBorder="1" applyAlignment="1">
      <alignment horizontal="right" wrapText="1"/>
    </xf>
    <xf numFmtId="0" fontId="7" fillId="5" borderId="0" xfId="0" applyFont="1" applyFill="1"/>
    <xf numFmtId="0" fontId="7" fillId="5" borderId="1" xfId="6" applyFont="1" applyFill="1" applyAlignment="1">
      <alignment wrapText="1"/>
    </xf>
    <xf numFmtId="0" fontId="7" fillId="5" borderId="1" xfId="6" applyFont="1" applyFill="1"/>
    <xf numFmtId="0" fontId="7" fillId="5" borderId="1" xfId="6" applyFont="1" applyFill="1" applyAlignment="1">
      <alignment horizontal="center"/>
    </xf>
    <xf numFmtId="0" fontId="7" fillId="5" borderId="1" xfId="6" applyFont="1" applyFill="1" applyAlignment="1">
      <alignment vertical="center"/>
    </xf>
    <xf numFmtId="3" fontId="7" fillId="5" borderId="1" xfId="6" applyNumberFormat="1" applyFont="1" applyFill="1" applyAlignment="1">
      <alignment horizontal="right" vertical="center"/>
    </xf>
    <xf numFmtId="166" fontId="6" fillId="8" borderId="2" xfId="6" applyNumberFormat="1" applyFont="1" applyFill="1" applyBorder="1" applyAlignment="1">
      <alignment horizontal="right" vertical="center" wrapText="1"/>
    </xf>
    <xf numFmtId="0" fontId="7" fillId="8" borderId="2" xfId="6" applyFont="1" applyFill="1" applyBorder="1" applyAlignment="1">
      <alignment horizontal="left" vertical="center"/>
    </xf>
    <xf numFmtId="0" fontId="7" fillId="8" borderId="2" xfId="6" applyFont="1" applyFill="1" applyBorder="1" applyAlignment="1">
      <alignment horizontal="center" vertical="center" wrapText="1"/>
    </xf>
    <xf numFmtId="3" fontId="7" fillId="8" borderId="2" xfId="6" applyNumberFormat="1" applyFont="1" applyFill="1" applyBorder="1" applyAlignment="1">
      <alignment horizontal="right" vertical="center"/>
    </xf>
    <xf numFmtId="0" fontId="7" fillId="5" borderId="1" xfId="15" applyFont="1" applyFill="1"/>
    <xf numFmtId="0" fontId="126" fillId="57" borderId="1" xfId="221" applyFont="1" applyFill="1"/>
    <xf numFmtId="0" fontId="7" fillId="5" borderId="0" xfId="0" applyFont="1" applyFill="1" applyAlignment="1">
      <alignment vertical="center"/>
    </xf>
    <xf numFmtId="0" fontId="7" fillId="5" borderId="0" xfId="0" applyFont="1" applyFill="1" applyAlignment="1">
      <alignment horizontal="left"/>
    </xf>
    <xf numFmtId="0" fontId="103" fillId="0" borderId="1" xfId="6" applyFont="1" applyProtection="1">
      <protection locked="0"/>
    </xf>
    <xf numFmtId="0" fontId="7" fillId="5" borderId="1" xfId="6" applyFont="1" applyFill="1" applyProtection="1">
      <protection locked="0"/>
    </xf>
    <xf numFmtId="0" fontId="23" fillId="5" borderId="0" xfId="0" applyFont="1" applyFill="1"/>
    <xf numFmtId="0" fontId="7" fillId="5" borderId="0" xfId="0" applyFont="1" applyFill="1" applyAlignment="1">
      <alignment wrapText="1"/>
    </xf>
    <xf numFmtId="0" fontId="17" fillId="5" borderId="1" xfId="221" applyFont="1" applyFill="1"/>
    <xf numFmtId="0" fontId="103" fillId="5" borderId="1" xfId="3" applyFont="1" applyFill="1" applyAlignment="1">
      <alignment horizontal="left"/>
    </xf>
    <xf numFmtId="0" fontId="7" fillId="5" borderId="1" xfId="3" applyFont="1" applyFill="1" applyAlignment="1">
      <alignment horizontal="left"/>
    </xf>
    <xf numFmtId="0" fontId="0" fillId="5" borderId="0" xfId="0" applyFill="1"/>
    <xf numFmtId="0" fontId="7" fillId="5" borderId="1" xfId="3" applyFont="1" applyFill="1"/>
    <xf numFmtId="3" fontId="7" fillId="5" borderId="0" xfId="0" applyNumberFormat="1" applyFont="1" applyFill="1"/>
    <xf numFmtId="0" fontId="95" fillId="57" borderId="1" xfId="15" applyFont="1" applyFill="1" applyAlignment="1">
      <alignment vertical="center"/>
    </xf>
    <xf numFmtId="168" fontId="7" fillId="0" borderId="29" xfId="15" applyNumberFormat="1" applyFont="1" applyBorder="1" applyAlignment="1">
      <alignment horizontal="right"/>
    </xf>
    <xf numFmtId="0" fontId="7" fillId="5" borderId="1" xfId="15" applyFont="1" applyFill="1" applyAlignment="1">
      <alignment vertical="top" wrapText="1"/>
    </xf>
    <xf numFmtId="3" fontId="7" fillId="0" borderId="2" xfId="18" applyNumberFormat="1" applyFont="1" applyBorder="1" applyAlignment="1">
      <alignment horizontal="right" vertical="center" wrapText="1"/>
    </xf>
    <xf numFmtId="0" fontId="7" fillId="5" borderId="1" xfId="11" applyFont="1" applyFill="1"/>
    <xf numFmtId="0" fontId="103" fillId="0" borderId="0" xfId="0" applyFont="1"/>
    <xf numFmtId="0" fontId="129" fillId="57" borderId="1" xfId="228" applyFont="1" applyFill="1" applyAlignment="1">
      <alignment vertical="center"/>
    </xf>
    <xf numFmtId="0" fontId="129" fillId="0" borderId="1" xfId="228" applyFont="1" applyAlignment="1">
      <alignment vertical="center"/>
    </xf>
    <xf numFmtId="0" fontId="130" fillId="0" borderId="1" xfId="233" applyFont="1" applyAlignment="1">
      <alignment horizontal="left" vertical="center" wrapText="1"/>
    </xf>
    <xf numFmtId="0" fontId="130" fillId="0" borderId="1" xfId="233" applyFont="1" applyAlignment="1">
      <alignment vertical="center"/>
    </xf>
    <xf numFmtId="0" fontId="130" fillId="0" borderId="1" xfId="246" applyFont="1" applyAlignment="1">
      <alignment vertical="center"/>
    </xf>
    <xf numFmtId="0" fontId="132" fillId="0" borderId="1" xfId="246" applyFont="1"/>
    <xf numFmtId="0" fontId="131" fillId="0" borderId="1" xfId="233" applyFont="1" applyAlignment="1">
      <alignment wrapText="1"/>
    </xf>
    <xf numFmtId="49" fontId="96" fillId="0" borderId="0" xfId="0" applyNumberFormat="1" applyFont="1"/>
    <xf numFmtId="0" fontId="133" fillId="0" borderId="29" xfId="0" applyFont="1" applyBorder="1" applyAlignment="1">
      <alignment horizontal="left" vertical="center" wrapText="1"/>
    </xf>
    <xf numFmtId="0" fontId="7" fillId="0" borderId="29" xfId="0" applyFont="1" applyBorder="1"/>
    <xf numFmtId="0" fontId="6" fillId="0" borderId="29" xfId="0" applyFont="1" applyBorder="1" applyAlignment="1">
      <alignment horizontal="left" vertical="center" wrapText="1"/>
    </xf>
    <xf numFmtId="0" fontId="128" fillId="0" borderId="43" xfId="232" applyFont="1" applyBorder="1" applyAlignment="1">
      <alignment horizontal="center" vertical="center"/>
    </xf>
    <xf numFmtId="0" fontId="6" fillId="0" borderId="2" xfId="0" applyFont="1" applyBorder="1" applyAlignment="1">
      <alignment horizontal="center" vertical="top" wrapText="1"/>
    </xf>
    <xf numFmtId="0" fontId="6" fillId="0" borderId="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14" fillId="0" borderId="14" xfId="6" applyFont="1" applyBorder="1" applyAlignment="1">
      <alignment horizontal="right"/>
    </xf>
    <xf numFmtId="0" fontId="29" fillId="0" borderId="14" xfId="6" applyFont="1" applyBorder="1" applyAlignment="1">
      <alignment horizontal="right" vertical="center" wrapText="1"/>
    </xf>
    <xf numFmtId="0" fontId="99" fillId="57" borderId="0" xfId="0" applyFont="1" applyFill="1" applyAlignment="1">
      <alignment horizontal="left" wrapText="1"/>
    </xf>
    <xf numFmtId="0" fontId="7" fillId="8" borderId="2" xfId="15" applyFont="1" applyFill="1" applyBorder="1" applyAlignment="1">
      <alignment horizontal="left"/>
    </xf>
    <xf numFmtId="0" fontId="96" fillId="57" borderId="0" xfId="0" applyFont="1" applyFill="1" applyAlignment="1">
      <alignment horizontal="left" vertical="top" wrapText="1"/>
    </xf>
    <xf numFmtId="0" fontId="14" fillId="0" borderId="14" xfId="0" applyFont="1" applyBorder="1" applyAlignment="1">
      <alignment horizontal="right"/>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95" fillId="57" borderId="0" xfId="0" applyFont="1" applyFill="1" applyAlignment="1">
      <alignment horizontal="center" vertical="center"/>
    </xf>
    <xf numFmtId="0" fontId="6" fillId="46" borderId="2" xfId="0" applyFont="1" applyFill="1" applyBorder="1" applyAlignment="1">
      <alignment horizontal="center" vertical="center" wrapText="1"/>
    </xf>
    <xf numFmtId="0" fontId="6" fillId="0" borderId="2" xfId="0" applyFont="1" applyBorder="1" applyAlignment="1">
      <alignment horizontal="center" vertical="top"/>
    </xf>
    <xf numFmtId="0" fontId="14" fillId="0" borderId="14" xfId="0" applyFont="1" applyBorder="1" applyAlignment="1">
      <alignment horizontal="right" vertical="top"/>
    </xf>
    <xf numFmtId="0" fontId="6" fillId="0" borderId="33" xfId="0" applyFont="1" applyBorder="1" applyAlignment="1">
      <alignment horizontal="center" vertical="top" wrapText="1"/>
    </xf>
    <xf numFmtId="0" fontId="6" fillId="0" borderId="7" xfId="0" applyFont="1" applyBorder="1" applyAlignment="1">
      <alignment horizontal="center" vertical="top" wrapText="1"/>
    </xf>
    <xf numFmtId="0" fontId="6" fillId="0" borderId="34" xfId="0" applyFont="1" applyBorder="1" applyAlignment="1">
      <alignment horizontal="center" vertical="top"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3" fontId="14" fillId="0" borderId="14" xfId="6" applyNumberFormat="1" applyFont="1" applyBorder="1" applyAlignment="1" applyProtection="1">
      <alignment horizontal="right" vertical="top"/>
      <protection locked="0"/>
    </xf>
    <xf numFmtId="0" fontId="6" fillId="0" borderId="2" xfId="6" applyFont="1" applyBorder="1" applyAlignment="1" applyProtection="1">
      <alignment horizontal="center" vertical="top" wrapText="1"/>
      <protection locked="0"/>
    </xf>
    <xf numFmtId="0" fontId="6" fillId="0" borderId="2" xfId="6" applyFont="1" applyBorder="1" applyAlignment="1" applyProtection="1">
      <alignment horizontal="center" wrapText="1"/>
      <protection locked="0"/>
    </xf>
    <xf numFmtId="0" fontId="6" fillId="0" borderId="2" xfId="6"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10" applyFont="1" applyBorder="1" applyAlignment="1">
      <alignment horizontal="center" vertical="center" wrapText="1"/>
    </xf>
    <xf numFmtId="0" fontId="6" fillId="0" borderId="9" xfId="10" applyFont="1" applyBorder="1" applyAlignment="1">
      <alignment horizontal="center" vertical="center" wrapText="1"/>
    </xf>
    <xf numFmtId="0" fontId="6" fillId="0" borderId="4" xfId="1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6" fillId="0" borderId="2" xfId="0" applyFont="1" applyBorder="1" applyAlignment="1">
      <alignment horizontal="center"/>
    </xf>
    <xf numFmtId="0" fontId="19"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19" fillId="0" borderId="1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134" fillId="0" borderId="29" xfId="0" applyFont="1" applyBorder="1" applyAlignment="1">
      <alignment horizontal="center" wrapText="1"/>
    </xf>
    <xf numFmtId="0" fontId="6" fillId="0" borderId="8" xfId="0" applyFont="1" applyBorder="1" applyAlignment="1">
      <alignment horizontal="center" vertical="top"/>
    </xf>
    <xf numFmtId="0" fontId="6" fillId="0" borderId="12" xfId="0" applyFont="1" applyBorder="1" applyAlignment="1">
      <alignment horizontal="center" vertical="top"/>
    </xf>
    <xf numFmtId="0" fontId="6" fillId="0" borderId="13" xfId="0" applyFont="1" applyBorder="1" applyAlignment="1">
      <alignment horizontal="center" vertical="top"/>
    </xf>
    <xf numFmtId="0" fontId="6" fillId="0" borderId="13"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19" fillId="0" borderId="15" xfId="0" applyFont="1" applyBorder="1" applyAlignment="1">
      <alignment horizontal="center" vertical="center" wrapText="1"/>
    </xf>
    <xf numFmtId="0" fontId="19" fillId="0" borderId="8"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17" fillId="0" borderId="0" xfId="0" applyFont="1"/>
    <xf numFmtId="0" fontId="17" fillId="0" borderId="1" xfId="0" applyFont="1" applyBorder="1"/>
    <xf numFmtId="0" fontId="19" fillId="0" borderId="2" xfId="0" applyFont="1" applyBorder="1" applyAlignment="1">
      <alignment horizontal="center" wrapText="1"/>
    </xf>
    <xf numFmtId="0" fontId="19" fillId="0" borderId="6" xfId="0" applyFont="1" applyBorder="1" applyAlignment="1">
      <alignment horizontal="center" wrapText="1"/>
    </xf>
    <xf numFmtId="0" fontId="19" fillId="0" borderId="9" xfId="0" applyFont="1" applyBorder="1" applyAlignment="1">
      <alignment horizontal="center" wrapText="1"/>
    </xf>
    <xf numFmtId="0" fontId="19" fillId="0" borderId="4" xfId="0" applyFont="1" applyBorder="1" applyAlignment="1">
      <alignment horizontal="center" wrapText="1"/>
    </xf>
    <xf numFmtId="0" fontId="6" fillId="0" borderId="9" xfId="0" applyFont="1" applyBorder="1" applyAlignment="1">
      <alignment horizont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top"/>
    </xf>
    <xf numFmtId="0" fontId="6" fillId="0" borderId="9" xfId="0" applyFont="1" applyBorder="1" applyAlignment="1">
      <alignment horizontal="center" vertical="top"/>
    </xf>
    <xf numFmtId="0" fontId="6" fillId="0" borderId="4" xfId="0" applyFont="1" applyBorder="1" applyAlignment="1">
      <alignment horizontal="center" vertical="top"/>
    </xf>
    <xf numFmtId="0" fontId="14" fillId="0" borderId="1" xfId="0" applyFont="1" applyBorder="1" applyAlignment="1">
      <alignment horizontal="right" vertical="top"/>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horizontal="center" vertical="top" wrapText="1"/>
    </xf>
    <xf numFmtId="0" fontId="6" fillId="0" borderId="32" xfId="0" applyFont="1" applyBorder="1" applyAlignment="1">
      <alignment horizontal="center" vertical="top" wrapText="1"/>
    </xf>
    <xf numFmtId="0" fontId="6" fillId="0" borderId="6" xfId="0" applyFont="1" applyBorder="1" applyAlignment="1">
      <alignment horizontal="center" vertical="top" wrapText="1"/>
    </xf>
    <xf numFmtId="0" fontId="6" fillId="0" borderId="6" xfId="182" applyFont="1" applyBorder="1" applyAlignment="1">
      <alignment horizontal="center" vertical="center" wrapText="1"/>
    </xf>
    <xf numFmtId="0" fontId="6" fillId="0" borderId="32" xfId="182" applyFont="1" applyBorder="1" applyAlignment="1">
      <alignment horizontal="center" vertical="center" wrapText="1"/>
    </xf>
    <xf numFmtId="0" fontId="10" fillId="0" borderId="6" xfId="182" applyFont="1" applyBorder="1" applyAlignment="1">
      <alignment horizontal="center" vertical="center" wrapText="1"/>
    </xf>
    <xf numFmtId="0" fontId="10" fillId="0" borderId="32" xfId="182" applyFont="1" applyBorder="1" applyAlignment="1">
      <alignment horizontal="center" vertical="center" wrapText="1"/>
    </xf>
    <xf numFmtId="3" fontId="14" fillId="0" borderId="1" xfId="3" applyNumberFormat="1" applyFont="1" applyAlignment="1" applyProtection="1">
      <alignment horizontal="right" vertical="top"/>
      <protection locked="0"/>
    </xf>
    <xf numFmtId="0" fontId="95" fillId="57" borderId="1" xfId="3" applyFont="1" applyFill="1" applyAlignment="1">
      <alignment horizontal="left" vertical="center" wrapText="1"/>
    </xf>
    <xf numFmtId="3" fontId="14" fillId="0" borderId="1" xfId="3" applyNumberFormat="1" applyFont="1" applyAlignment="1">
      <alignment horizontal="right"/>
    </xf>
    <xf numFmtId="0" fontId="19" fillId="3" borderId="6" xfId="221" applyFont="1" applyFill="1" applyBorder="1" applyAlignment="1">
      <alignment horizontal="left"/>
    </xf>
    <xf numFmtId="0" fontId="19" fillId="3" borderId="9" xfId="221" applyFont="1" applyFill="1" applyBorder="1" applyAlignment="1">
      <alignment horizontal="left"/>
    </xf>
    <xf numFmtId="0" fontId="6" fillId="7" borderId="6" xfId="3" applyFont="1" applyFill="1" applyBorder="1" applyAlignment="1">
      <alignment horizontal="left"/>
    </xf>
    <xf numFmtId="0" fontId="6" fillId="7" borderId="9" xfId="3" applyFont="1" applyFill="1" applyBorder="1" applyAlignment="1">
      <alignment horizontal="left"/>
    </xf>
    <xf numFmtId="3" fontId="33" fillId="0" borderId="1" xfId="3" applyNumberFormat="1" applyFont="1" applyAlignment="1" applyProtection="1">
      <alignment horizontal="right" vertical="top"/>
      <protection locked="0"/>
    </xf>
    <xf numFmtId="0" fontId="95" fillId="57" borderId="0" xfId="0" applyFont="1" applyFill="1" applyAlignment="1">
      <alignment horizontal="center" wrapText="1"/>
    </xf>
    <xf numFmtId="0" fontId="14" fillId="0" borderId="1" xfId="0" applyFont="1" applyBorder="1" applyAlignment="1">
      <alignment horizontal="right"/>
    </xf>
    <xf numFmtId="0" fontId="95" fillId="57" borderId="0" xfId="0" applyFont="1" applyFill="1" applyAlignment="1">
      <alignment horizontal="left" wrapText="1"/>
    </xf>
    <xf numFmtId="0" fontId="19" fillId="0" borderId="3" xfId="0" applyFont="1" applyBorder="1" applyAlignment="1">
      <alignment horizontal="center" vertical="top" wrapText="1"/>
    </xf>
    <xf numFmtId="0" fontId="19" fillId="0" borderId="5" xfId="0" applyFont="1" applyBorder="1" applyAlignment="1">
      <alignment horizontal="center" vertical="top" wrapText="1"/>
    </xf>
    <xf numFmtId="0" fontId="19" fillId="0" borderId="3" xfId="0" applyFont="1" applyBorder="1" applyAlignment="1">
      <alignment horizontal="center" vertical="top"/>
    </xf>
    <xf numFmtId="0" fontId="19" fillId="0" borderId="5" xfId="0" applyFont="1" applyBorder="1" applyAlignment="1">
      <alignment horizontal="center" vertical="top"/>
    </xf>
    <xf numFmtId="0" fontId="7" fillId="0" borderId="3" xfId="0" applyFont="1" applyBorder="1" applyAlignment="1">
      <alignment horizontal="center" vertical="top"/>
    </xf>
    <xf numFmtId="0" fontId="7" fillId="0" borderId="5" xfId="0" applyFont="1" applyBorder="1" applyAlignment="1">
      <alignment horizontal="center" vertical="top"/>
    </xf>
    <xf numFmtId="0" fontId="19" fillId="0" borderId="6" xfId="0" applyFont="1" applyBorder="1" applyAlignment="1">
      <alignment horizontal="center" vertical="top" wrapText="1"/>
    </xf>
    <xf numFmtId="0" fontId="19" fillId="0" borderId="9" xfId="0" applyFont="1" applyBorder="1" applyAlignment="1">
      <alignment horizontal="center" vertical="top" wrapText="1"/>
    </xf>
    <xf numFmtId="0" fontId="19" fillId="0" borderId="4" xfId="0" applyFont="1" applyBorder="1" applyAlignment="1">
      <alignment horizontal="center" vertical="top" wrapText="1"/>
    </xf>
    <xf numFmtId="0" fontId="19" fillId="0" borderId="33" xfId="0" applyFont="1" applyBorder="1" applyAlignment="1">
      <alignment horizontal="center" vertical="top" wrapText="1"/>
    </xf>
    <xf numFmtId="3" fontId="14" fillId="0" borderId="14" xfId="0" applyNumberFormat="1" applyFont="1" applyBorder="1" applyAlignment="1" applyProtection="1">
      <alignment horizontal="right"/>
      <protection locked="0"/>
    </xf>
    <xf numFmtId="0" fontId="95" fillId="57" borderId="0" xfId="0" applyFont="1" applyFill="1" applyAlignment="1">
      <alignment horizontal="center" vertical="center" wrapText="1"/>
    </xf>
    <xf numFmtId="0" fontId="15" fillId="51" borderId="30" xfId="0" applyFont="1" applyFill="1" applyBorder="1" applyAlignment="1">
      <alignment horizontal="center" vertical="center" wrapText="1"/>
    </xf>
    <xf numFmtId="0" fontId="15" fillId="51" borderId="31" xfId="0" applyFont="1" applyFill="1" applyBorder="1" applyAlignment="1">
      <alignment horizontal="center" vertical="center" wrapText="1"/>
    </xf>
    <xf numFmtId="0" fontId="15" fillId="51" borderId="32" xfId="0" applyFont="1" applyFill="1" applyBorder="1" applyAlignment="1">
      <alignment horizontal="center" vertical="center" wrapText="1"/>
    </xf>
  </cellXfs>
  <cellStyles count="247">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greyed 2 2" xfId="245" xr:uid="{DF013FE7-255A-404D-AD24-97B1AD40FD76}"/>
    <cellStyle name="greyed 3" xfId="237" xr:uid="{FC059D8F-C704-4FC3-BC51-D3E41A8A7733}"/>
    <cellStyle name="Heading 1 2" xfId="132" xr:uid="{00000000-0005-0000-0000-000073000000}"/>
    <cellStyle name="Heading 1 2 2" xfId="222"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6" xr:uid="{00000000-0005-0000-0000-000009000000}"/>
    <cellStyle name="highlightExposure" xfId="135" xr:uid="{00000000-0005-0000-0000-000079000000}"/>
    <cellStyle name="highlightExposure 2" xfId="238" xr:uid="{8BDDE861-B8C5-4B7A-A0FF-AADE10AA523E}"/>
    <cellStyle name="highlightText" xfId="136" xr:uid="{00000000-0005-0000-0000-00007A000000}"/>
    <cellStyle name="highlightText 2" xfId="239" xr:uid="{D15385DD-47FE-4EE7-A1A2-BB67D8F8A28E}"/>
    <cellStyle name="Hipervínculo 2" xfId="137" xr:uid="{00000000-0005-0000-0000-00007B000000}"/>
    <cellStyle name="Hivatkozott cella" xfId="138" xr:uid="{00000000-0005-0000-0000-00007C000000}"/>
    <cellStyle name="Hyperlink" xfId="229" builtinId="8"/>
    <cellStyle name="Hyperlink 2" xfId="139" xr:uid="{00000000-0005-0000-0000-00007D000000}"/>
    <cellStyle name="Hyperlink 3" xfId="140" xr:uid="{00000000-0005-0000-0000-00007E000000}"/>
    <cellStyle name="Hyperlink 3 2" xfId="141" xr:uid="{00000000-0005-0000-0000-00007F000000}"/>
    <cellStyle name="Hyperlink 4" xfId="225" xr:uid="{00000000-0005-0000-0000-000012010000}"/>
    <cellStyle name="Hyperlink 5" xfId="246" xr:uid="{EE6CE6D4-30E6-46F7-AAB6-6AAA20FA2921}"/>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inputExposure 2" xfId="240" xr:uid="{90BF1455-920F-4893-8D49-BA1E720A5E8C}"/>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Millares 3 2 2" xfId="242" xr:uid="{575B26E2-D5D9-4418-BCFB-7D9E0DD91E74}"/>
    <cellStyle name="Millares 3 3" xfId="241" xr:uid="{0F82595A-50A3-4FF6-B690-978B16607BAF}"/>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1" xr:uid="{00000000-0005-0000-0000-00000F010000}"/>
    <cellStyle name="Normal 12" xfId="232" xr:uid="{2BB94A38-D27E-444F-9C08-C785A8E05DB3}"/>
    <cellStyle name="Normal 13" xfId="233" xr:uid="{570F1DC5-354E-464F-B703-45557752515C}"/>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0" xr:uid="{00000000-0005-0000-0000-000008000000}"/>
    <cellStyle name="Normal 2 2_COREP GL04rev3" xfId="167" xr:uid="{00000000-0005-0000-0000-0000A0000000}"/>
    <cellStyle name="Normal 2 3" xfId="168" xr:uid="{00000000-0005-0000-0000-0000A1000000}"/>
    <cellStyle name="Normal 2 4" xfId="223" xr:uid="{00000000-0005-0000-0000-000002000000}"/>
    <cellStyle name="Normal 2 5" xfId="169" xr:uid="{00000000-0005-0000-0000-0000A2000000}"/>
    <cellStyle name="Normal 2 5 2 2" xfId="219" xr:uid="{AB147907-49B9-44C2-BC85-999070CD3B9F}"/>
    <cellStyle name="Normal 2 5 2 2 2" xfId="227" xr:uid="{00000000-0005-0000-0000-000012000000}"/>
    <cellStyle name="Normal 2 6" xfId="224" xr:uid="{00000000-0005-0000-0000-000002000000}"/>
    <cellStyle name="Normal 2_~0149226" xfId="170" xr:uid="{00000000-0005-0000-0000-0000A3000000}"/>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 6" xfId="234" xr:uid="{84D95EF7-97CF-4EFD-85FC-0848D051053F}"/>
    <cellStyle name="Normal 3_~1520012" xfId="175" xr:uid="{00000000-0005-0000-0000-0000A9000000}"/>
    <cellStyle name="Normal 4" xfId="6" xr:uid="{00000000-0005-0000-0000-0000AA000000}"/>
    <cellStyle name="Normal 4 2" xfId="18" xr:uid="{00000000-0005-0000-0000-0000AB000000}"/>
    <cellStyle name="Normal 4 3" xfId="228"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2" xfId="243" xr:uid="{14B8D5AC-EF19-4AA7-B65C-A8098304C74D}"/>
    <cellStyle name="Normal 9 4" xfId="220"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optionalExposure 2" xfId="236" xr:uid="{87E0448B-0088-4080-B176-B9F60AD62C68}"/>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2 3" xfId="235" xr:uid="{6366ED15-8ADC-4C85-A632-077A94BB371C}"/>
    <cellStyle name="Percent 3" xfId="7" xr:uid="{00000000-0005-0000-0000-0000C0000000}"/>
    <cellStyle name="Percent 3 2" xfId="19" xr:uid="{00000000-0005-0000-0000-0000C1000000}"/>
    <cellStyle name="Percent 4" xfId="231"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howExposure 2" xfId="244" xr:uid="{4304B307-6B5C-450A-9706-6127A79D1FA5}"/>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9999"/>
      <color rgb="FFFF6699"/>
      <color rgb="FF036559"/>
      <color rgb="FFDBEFDB"/>
      <color rgb="FFE6FEFB"/>
      <color rgb="FF006C3F"/>
      <color rgb="FFB3FFFF"/>
      <color rgb="FFD7BAFE"/>
      <color rgb="FF3EB41E"/>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vmlDrawing" Target="../drawings/vmlDrawing1.v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62.bin"/><Relationship Id="rId13" Type="http://schemas.openxmlformats.org/officeDocument/2006/relationships/printerSettings" Target="../printerSettings/printerSettings267.bin"/><Relationship Id="rId18" Type="http://schemas.openxmlformats.org/officeDocument/2006/relationships/printerSettings" Target="../printerSettings/printerSettings272.bin"/><Relationship Id="rId3" Type="http://schemas.openxmlformats.org/officeDocument/2006/relationships/printerSettings" Target="../printerSettings/printerSettings257.bin"/><Relationship Id="rId7" Type="http://schemas.openxmlformats.org/officeDocument/2006/relationships/printerSettings" Target="../printerSettings/printerSettings261.bin"/><Relationship Id="rId12" Type="http://schemas.openxmlformats.org/officeDocument/2006/relationships/printerSettings" Target="../printerSettings/printerSettings266.bin"/><Relationship Id="rId17" Type="http://schemas.openxmlformats.org/officeDocument/2006/relationships/printerSettings" Target="../printerSettings/printerSettings271.bin"/><Relationship Id="rId2" Type="http://schemas.openxmlformats.org/officeDocument/2006/relationships/printerSettings" Target="../printerSettings/printerSettings256.bin"/><Relationship Id="rId16" Type="http://schemas.openxmlformats.org/officeDocument/2006/relationships/printerSettings" Target="../printerSettings/printerSettings270.bin"/><Relationship Id="rId20" Type="http://schemas.openxmlformats.org/officeDocument/2006/relationships/printerSettings" Target="../printerSettings/printerSettings274.bin"/><Relationship Id="rId1" Type="http://schemas.openxmlformats.org/officeDocument/2006/relationships/printerSettings" Target="../printerSettings/printerSettings255.bin"/><Relationship Id="rId6" Type="http://schemas.openxmlformats.org/officeDocument/2006/relationships/printerSettings" Target="../printerSettings/printerSettings260.bin"/><Relationship Id="rId11" Type="http://schemas.openxmlformats.org/officeDocument/2006/relationships/printerSettings" Target="../printerSettings/printerSettings265.bin"/><Relationship Id="rId5" Type="http://schemas.openxmlformats.org/officeDocument/2006/relationships/printerSettings" Target="../printerSettings/printerSettings259.bin"/><Relationship Id="rId15" Type="http://schemas.openxmlformats.org/officeDocument/2006/relationships/printerSettings" Target="../printerSettings/printerSettings269.bin"/><Relationship Id="rId10" Type="http://schemas.openxmlformats.org/officeDocument/2006/relationships/printerSettings" Target="../printerSettings/printerSettings264.bin"/><Relationship Id="rId19" Type="http://schemas.openxmlformats.org/officeDocument/2006/relationships/printerSettings" Target="../printerSettings/printerSettings273.bin"/><Relationship Id="rId4" Type="http://schemas.openxmlformats.org/officeDocument/2006/relationships/printerSettings" Target="../printerSettings/printerSettings258.bin"/><Relationship Id="rId9" Type="http://schemas.openxmlformats.org/officeDocument/2006/relationships/printerSettings" Target="../printerSettings/printerSettings263.bin"/><Relationship Id="rId14" Type="http://schemas.openxmlformats.org/officeDocument/2006/relationships/printerSettings" Target="../printerSettings/printerSettings26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82.bin"/><Relationship Id="rId13" Type="http://schemas.openxmlformats.org/officeDocument/2006/relationships/printerSettings" Target="../printerSettings/printerSettings287.bin"/><Relationship Id="rId18" Type="http://schemas.openxmlformats.org/officeDocument/2006/relationships/printerSettings" Target="../printerSettings/printerSettings292.bin"/><Relationship Id="rId3" Type="http://schemas.openxmlformats.org/officeDocument/2006/relationships/printerSettings" Target="../printerSettings/printerSettings277.bin"/><Relationship Id="rId7" Type="http://schemas.openxmlformats.org/officeDocument/2006/relationships/printerSettings" Target="../printerSettings/printerSettings281.bin"/><Relationship Id="rId12" Type="http://schemas.openxmlformats.org/officeDocument/2006/relationships/printerSettings" Target="../printerSettings/printerSettings286.bin"/><Relationship Id="rId17" Type="http://schemas.openxmlformats.org/officeDocument/2006/relationships/printerSettings" Target="../printerSettings/printerSettings291.bin"/><Relationship Id="rId2" Type="http://schemas.openxmlformats.org/officeDocument/2006/relationships/printerSettings" Target="../printerSettings/printerSettings276.bin"/><Relationship Id="rId16" Type="http://schemas.openxmlformats.org/officeDocument/2006/relationships/printerSettings" Target="../printerSettings/printerSettings290.bin"/><Relationship Id="rId1" Type="http://schemas.openxmlformats.org/officeDocument/2006/relationships/printerSettings" Target="../printerSettings/printerSettings275.bin"/><Relationship Id="rId6" Type="http://schemas.openxmlformats.org/officeDocument/2006/relationships/printerSettings" Target="../printerSettings/printerSettings280.bin"/><Relationship Id="rId11" Type="http://schemas.openxmlformats.org/officeDocument/2006/relationships/printerSettings" Target="../printerSettings/printerSettings285.bin"/><Relationship Id="rId5" Type="http://schemas.openxmlformats.org/officeDocument/2006/relationships/printerSettings" Target="../printerSettings/printerSettings279.bin"/><Relationship Id="rId15" Type="http://schemas.openxmlformats.org/officeDocument/2006/relationships/printerSettings" Target="../printerSettings/printerSettings289.bin"/><Relationship Id="rId10" Type="http://schemas.openxmlformats.org/officeDocument/2006/relationships/printerSettings" Target="../printerSettings/printerSettings284.bin"/><Relationship Id="rId4" Type="http://schemas.openxmlformats.org/officeDocument/2006/relationships/printerSettings" Target="../printerSettings/printerSettings278.bin"/><Relationship Id="rId9" Type="http://schemas.openxmlformats.org/officeDocument/2006/relationships/printerSettings" Target="../printerSettings/printerSettings283.bin"/><Relationship Id="rId14" Type="http://schemas.openxmlformats.org/officeDocument/2006/relationships/printerSettings" Target="../printerSettings/printerSettings28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00.bin"/><Relationship Id="rId13" Type="http://schemas.openxmlformats.org/officeDocument/2006/relationships/printerSettings" Target="../printerSettings/printerSettings305.bin"/><Relationship Id="rId18" Type="http://schemas.openxmlformats.org/officeDocument/2006/relationships/printerSettings" Target="../printerSettings/printerSettings310.bin"/><Relationship Id="rId26" Type="http://schemas.openxmlformats.org/officeDocument/2006/relationships/printerSettings" Target="../printerSettings/printerSettings318.bin"/><Relationship Id="rId3" Type="http://schemas.openxmlformats.org/officeDocument/2006/relationships/printerSettings" Target="../printerSettings/printerSettings295.bin"/><Relationship Id="rId21" Type="http://schemas.openxmlformats.org/officeDocument/2006/relationships/printerSettings" Target="../printerSettings/printerSettings313.bin"/><Relationship Id="rId7" Type="http://schemas.openxmlformats.org/officeDocument/2006/relationships/printerSettings" Target="../printerSettings/printerSettings299.bin"/><Relationship Id="rId12" Type="http://schemas.openxmlformats.org/officeDocument/2006/relationships/printerSettings" Target="../printerSettings/printerSettings304.bin"/><Relationship Id="rId17" Type="http://schemas.openxmlformats.org/officeDocument/2006/relationships/printerSettings" Target="../printerSettings/printerSettings309.bin"/><Relationship Id="rId25" Type="http://schemas.openxmlformats.org/officeDocument/2006/relationships/printerSettings" Target="../printerSettings/printerSettings317.bin"/><Relationship Id="rId2" Type="http://schemas.openxmlformats.org/officeDocument/2006/relationships/printerSettings" Target="../printerSettings/printerSettings294.bin"/><Relationship Id="rId16" Type="http://schemas.openxmlformats.org/officeDocument/2006/relationships/printerSettings" Target="../printerSettings/printerSettings308.bin"/><Relationship Id="rId20" Type="http://schemas.openxmlformats.org/officeDocument/2006/relationships/printerSettings" Target="../printerSettings/printerSettings312.bin"/><Relationship Id="rId29" Type="http://schemas.openxmlformats.org/officeDocument/2006/relationships/printerSettings" Target="../printerSettings/printerSettings321.bin"/><Relationship Id="rId1" Type="http://schemas.openxmlformats.org/officeDocument/2006/relationships/printerSettings" Target="../printerSettings/printerSettings293.bin"/><Relationship Id="rId6" Type="http://schemas.openxmlformats.org/officeDocument/2006/relationships/printerSettings" Target="../printerSettings/printerSettings298.bin"/><Relationship Id="rId11" Type="http://schemas.openxmlformats.org/officeDocument/2006/relationships/printerSettings" Target="../printerSettings/printerSettings303.bin"/><Relationship Id="rId24" Type="http://schemas.openxmlformats.org/officeDocument/2006/relationships/printerSettings" Target="../printerSettings/printerSettings316.bin"/><Relationship Id="rId32" Type="http://schemas.openxmlformats.org/officeDocument/2006/relationships/printerSettings" Target="../printerSettings/printerSettings324.bin"/><Relationship Id="rId5" Type="http://schemas.openxmlformats.org/officeDocument/2006/relationships/printerSettings" Target="../printerSettings/printerSettings297.bin"/><Relationship Id="rId15" Type="http://schemas.openxmlformats.org/officeDocument/2006/relationships/printerSettings" Target="../printerSettings/printerSettings307.bin"/><Relationship Id="rId23" Type="http://schemas.openxmlformats.org/officeDocument/2006/relationships/printerSettings" Target="../printerSettings/printerSettings315.bin"/><Relationship Id="rId28" Type="http://schemas.openxmlformats.org/officeDocument/2006/relationships/printerSettings" Target="../printerSettings/printerSettings320.bin"/><Relationship Id="rId10" Type="http://schemas.openxmlformats.org/officeDocument/2006/relationships/printerSettings" Target="../printerSettings/printerSettings302.bin"/><Relationship Id="rId19" Type="http://schemas.openxmlformats.org/officeDocument/2006/relationships/printerSettings" Target="../printerSettings/printerSettings311.bin"/><Relationship Id="rId31" Type="http://schemas.openxmlformats.org/officeDocument/2006/relationships/printerSettings" Target="../printerSettings/printerSettings323.bin"/><Relationship Id="rId4" Type="http://schemas.openxmlformats.org/officeDocument/2006/relationships/printerSettings" Target="../printerSettings/printerSettings296.bin"/><Relationship Id="rId9" Type="http://schemas.openxmlformats.org/officeDocument/2006/relationships/printerSettings" Target="../printerSettings/printerSettings301.bin"/><Relationship Id="rId14" Type="http://schemas.openxmlformats.org/officeDocument/2006/relationships/printerSettings" Target="../printerSettings/printerSettings306.bin"/><Relationship Id="rId22" Type="http://schemas.openxmlformats.org/officeDocument/2006/relationships/printerSettings" Target="../printerSettings/printerSettings314.bin"/><Relationship Id="rId27" Type="http://schemas.openxmlformats.org/officeDocument/2006/relationships/printerSettings" Target="../printerSettings/printerSettings319.bin"/><Relationship Id="rId30" Type="http://schemas.openxmlformats.org/officeDocument/2006/relationships/printerSettings" Target="../printerSettings/printerSettings32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3" Type="http://schemas.openxmlformats.org/officeDocument/2006/relationships/printerSettings" Target="../printerSettings/printerSettings327.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10" Type="http://schemas.openxmlformats.org/officeDocument/2006/relationships/printerSettings" Target="../printerSettings/printerSettings334.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50.bin"/><Relationship Id="rId13" Type="http://schemas.openxmlformats.org/officeDocument/2006/relationships/printerSettings" Target="../printerSettings/printerSettings355.bin"/><Relationship Id="rId18" Type="http://schemas.openxmlformats.org/officeDocument/2006/relationships/printerSettings" Target="../printerSettings/printerSettings360.bin"/><Relationship Id="rId3" Type="http://schemas.openxmlformats.org/officeDocument/2006/relationships/printerSettings" Target="../printerSettings/printerSettings345.bin"/><Relationship Id="rId7" Type="http://schemas.openxmlformats.org/officeDocument/2006/relationships/printerSettings" Target="../printerSettings/printerSettings349.bin"/><Relationship Id="rId12" Type="http://schemas.openxmlformats.org/officeDocument/2006/relationships/printerSettings" Target="../printerSettings/printerSettings354.bin"/><Relationship Id="rId17" Type="http://schemas.openxmlformats.org/officeDocument/2006/relationships/printerSettings" Target="../printerSettings/printerSettings359.bin"/><Relationship Id="rId2" Type="http://schemas.openxmlformats.org/officeDocument/2006/relationships/printerSettings" Target="../printerSettings/printerSettings344.bin"/><Relationship Id="rId16" Type="http://schemas.openxmlformats.org/officeDocument/2006/relationships/printerSettings" Target="../printerSettings/printerSettings358.bin"/><Relationship Id="rId1" Type="http://schemas.openxmlformats.org/officeDocument/2006/relationships/printerSettings" Target="../printerSettings/printerSettings343.bin"/><Relationship Id="rId6" Type="http://schemas.openxmlformats.org/officeDocument/2006/relationships/printerSettings" Target="../printerSettings/printerSettings348.bin"/><Relationship Id="rId11" Type="http://schemas.openxmlformats.org/officeDocument/2006/relationships/printerSettings" Target="../printerSettings/printerSettings353.bin"/><Relationship Id="rId5" Type="http://schemas.openxmlformats.org/officeDocument/2006/relationships/printerSettings" Target="../printerSettings/printerSettings347.bin"/><Relationship Id="rId15" Type="http://schemas.openxmlformats.org/officeDocument/2006/relationships/printerSettings" Target="../printerSettings/printerSettings357.bin"/><Relationship Id="rId10" Type="http://schemas.openxmlformats.org/officeDocument/2006/relationships/printerSettings" Target="../printerSettings/printerSettings352.bin"/><Relationship Id="rId19" Type="http://schemas.openxmlformats.org/officeDocument/2006/relationships/printerSettings" Target="../printerSettings/printerSettings361.bin"/><Relationship Id="rId4" Type="http://schemas.openxmlformats.org/officeDocument/2006/relationships/printerSettings" Target="../printerSettings/printerSettings346.bin"/><Relationship Id="rId9" Type="http://schemas.openxmlformats.org/officeDocument/2006/relationships/printerSettings" Target="../printerSettings/printerSettings351.bin"/><Relationship Id="rId14" Type="http://schemas.openxmlformats.org/officeDocument/2006/relationships/printerSettings" Target="../printerSettings/printerSettings35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69.bin"/><Relationship Id="rId13" Type="http://schemas.openxmlformats.org/officeDocument/2006/relationships/printerSettings" Target="../printerSettings/printerSettings374.bin"/><Relationship Id="rId18" Type="http://schemas.openxmlformats.org/officeDocument/2006/relationships/printerSettings" Target="../printerSettings/printerSettings379.bin"/><Relationship Id="rId3" Type="http://schemas.openxmlformats.org/officeDocument/2006/relationships/printerSettings" Target="../printerSettings/printerSettings364.bin"/><Relationship Id="rId21" Type="http://schemas.openxmlformats.org/officeDocument/2006/relationships/printerSettings" Target="../printerSettings/printerSettings382.bin"/><Relationship Id="rId7" Type="http://schemas.openxmlformats.org/officeDocument/2006/relationships/printerSettings" Target="../printerSettings/printerSettings368.bin"/><Relationship Id="rId12" Type="http://schemas.openxmlformats.org/officeDocument/2006/relationships/printerSettings" Target="../printerSettings/printerSettings373.bin"/><Relationship Id="rId17" Type="http://schemas.openxmlformats.org/officeDocument/2006/relationships/printerSettings" Target="../printerSettings/printerSettings378.bin"/><Relationship Id="rId2" Type="http://schemas.openxmlformats.org/officeDocument/2006/relationships/printerSettings" Target="../printerSettings/printerSettings363.bin"/><Relationship Id="rId16" Type="http://schemas.openxmlformats.org/officeDocument/2006/relationships/printerSettings" Target="../printerSettings/printerSettings377.bin"/><Relationship Id="rId20" Type="http://schemas.openxmlformats.org/officeDocument/2006/relationships/printerSettings" Target="../printerSettings/printerSettings381.bin"/><Relationship Id="rId1" Type="http://schemas.openxmlformats.org/officeDocument/2006/relationships/printerSettings" Target="../printerSettings/printerSettings362.bin"/><Relationship Id="rId6" Type="http://schemas.openxmlformats.org/officeDocument/2006/relationships/printerSettings" Target="../printerSettings/printerSettings367.bin"/><Relationship Id="rId11" Type="http://schemas.openxmlformats.org/officeDocument/2006/relationships/printerSettings" Target="../printerSettings/printerSettings372.bin"/><Relationship Id="rId24" Type="http://schemas.openxmlformats.org/officeDocument/2006/relationships/printerSettings" Target="../printerSettings/printerSettings385.bin"/><Relationship Id="rId5" Type="http://schemas.openxmlformats.org/officeDocument/2006/relationships/printerSettings" Target="../printerSettings/printerSettings366.bin"/><Relationship Id="rId15" Type="http://schemas.openxmlformats.org/officeDocument/2006/relationships/printerSettings" Target="../printerSettings/printerSettings376.bin"/><Relationship Id="rId23" Type="http://schemas.openxmlformats.org/officeDocument/2006/relationships/printerSettings" Target="../printerSettings/printerSettings384.bin"/><Relationship Id="rId10" Type="http://schemas.openxmlformats.org/officeDocument/2006/relationships/printerSettings" Target="../printerSettings/printerSettings371.bin"/><Relationship Id="rId19" Type="http://schemas.openxmlformats.org/officeDocument/2006/relationships/printerSettings" Target="../printerSettings/printerSettings380.bin"/><Relationship Id="rId4" Type="http://schemas.openxmlformats.org/officeDocument/2006/relationships/printerSettings" Target="../printerSettings/printerSettings365.bin"/><Relationship Id="rId9" Type="http://schemas.openxmlformats.org/officeDocument/2006/relationships/printerSettings" Target="../printerSettings/printerSettings370.bin"/><Relationship Id="rId14" Type="http://schemas.openxmlformats.org/officeDocument/2006/relationships/printerSettings" Target="../printerSettings/printerSettings375.bin"/><Relationship Id="rId22" Type="http://schemas.openxmlformats.org/officeDocument/2006/relationships/printerSettings" Target="../printerSettings/printerSettings38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18.bin"/><Relationship Id="rId13" Type="http://schemas.openxmlformats.org/officeDocument/2006/relationships/printerSettings" Target="../printerSettings/printerSettings423.bin"/><Relationship Id="rId18" Type="http://schemas.openxmlformats.org/officeDocument/2006/relationships/printerSettings" Target="../printerSettings/printerSettings428.bin"/><Relationship Id="rId26" Type="http://schemas.openxmlformats.org/officeDocument/2006/relationships/printerSettings" Target="../printerSettings/printerSettings436.bin"/><Relationship Id="rId3" Type="http://schemas.openxmlformats.org/officeDocument/2006/relationships/printerSettings" Target="../printerSettings/printerSettings413.bin"/><Relationship Id="rId21" Type="http://schemas.openxmlformats.org/officeDocument/2006/relationships/printerSettings" Target="../printerSettings/printerSettings431.bin"/><Relationship Id="rId7" Type="http://schemas.openxmlformats.org/officeDocument/2006/relationships/printerSettings" Target="../printerSettings/printerSettings417.bin"/><Relationship Id="rId12" Type="http://schemas.openxmlformats.org/officeDocument/2006/relationships/printerSettings" Target="../printerSettings/printerSettings422.bin"/><Relationship Id="rId17" Type="http://schemas.openxmlformats.org/officeDocument/2006/relationships/printerSettings" Target="../printerSettings/printerSettings427.bin"/><Relationship Id="rId25" Type="http://schemas.openxmlformats.org/officeDocument/2006/relationships/printerSettings" Target="../printerSettings/printerSettings435.bin"/><Relationship Id="rId2" Type="http://schemas.openxmlformats.org/officeDocument/2006/relationships/printerSettings" Target="../printerSettings/printerSettings412.bin"/><Relationship Id="rId16" Type="http://schemas.openxmlformats.org/officeDocument/2006/relationships/printerSettings" Target="../printerSettings/printerSettings426.bin"/><Relationship Id="rId20" Type="http://schemas.openxmlformats.org/officeDocument/2006/relationships/printerSettings" Target="../printerSettings/printerSettings430.bin"/><Relationship Id="rId29" Type="http://schemas.openxmlformats.org/officeDocument/2006/relationships/printerSettings" Target="../printerSettings/printerSettings439.bin"/><Relationship Id="rId1" Type="http://schemas.openxmlformats.org/officeDocument/2006/relationships/printerSettings" Target="../printerSettings/printerSettings411.bin"/><Relationship Id="rId6" Type="http://schemas.openxmlformats.org/officeDocument/2006/relationships/printerSettings" Target="../printerSettings/printerSettings416.bin"/><Relationship Id="rId11" Type="http://schemas.openxmlformats.org/officeDocument/2006/relationships/printerSettings" Target="../printerSettings/printerSettings421.bin"/><Relationship Id="rId24" Type="http://schemas.openxmlformats.org/officeDocument/2006/relationships/printerSettings" Target="../printerSettings/printerSettings434.bin"/><Relationship Id="rId32" Type="http://schemas.openxmlformats.org/officeDocument/2006/relationships/printerSettings" Target="../printerSettings/printerSettings442.bin"/><Relationship Id="rId5" Type="http://schemas.openxmlformats.org/officeDocument/2006/relationships/printerSettings" Target="../printerSettings/printerSettings415.bin"/><Relationship Id="rId15" Type="http://schemas.openxmlformats.org/officeDocument/2006/relationships/printerSettings" Target="../printerSettings/printerSettings425.bin"/><Relationship Id="rId23" Type="http://schemas.openxmlformats.org/officeDocument/2006/relationships/printerSettings" Target="../printerSettings/printerSettings433.bin"/><Relationship Id="rId28" Type="http://schemas.openxmlformats.org/officeDocument/2006/relationships/printerSettings" Target="../printerSettings/printerSettings438.bin"/><Relationship Id="rId10" Type="http://schemas.openxmlformats.org/officeDocument/2006/relationships/printerSettings" Target="../printerSettings/printerSettings420.bin"/><Relationship Id="rId19" Type="http://schemas.openxmlformats.org/officeDocument/2006/relationships/printerSettings" Target="../printerSettings/printerSettings429.bin"/><Relationship Id="rId31" Type="http://schemas.openxmlformats.org/officeDocument/2006/relationships/printerSettings" Target="../printerSettings/printerSettings441.bin"/><Relationship Id="rId4" Type="http://schemas.openxmlformats.org/officeDocument/2006/relationships/printerSettings" Target="../printerSettings/printerSettings414.bin"/><Relationship Id="rId9" Type="http://schemas.openxmlformats.org/officeDocument/2006/relationships/printerSettings" Target="../printerSettings/printerSettings419.bin"/><Relationship Id="rId14" Type="http://schemas.openxmlformats.org/officeDocument/2006/relationships/printerSettings" Target="../printerSettings/printerSettings424.bin"/><Relationship Id="rId22" Type="http://schemas.openxmlformats.org/officeDocument/2006/relationships/printerSettings" Target="../printerSettings/printerSettings432.bin"/><Relationship Id="rId27" Type="http://schemas.openxmlformats.org/officeDocument/2006/relationships/printerSettings" Target="../printerSettings/printerSettings437.bin"/><Relationship Id="rId30" Type="http://schemas.openxmlformats.org/officeDocument/2006/relationships/printerSettings" Target="../printerSettings/printerSettings44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50.bin"/><Relationship Id="rId13" Type="http://schemas.openxmlformats.org/officeDocument/2006/relationships/printerSettings" Target="../printerSettings/printerSettings455.bin"/><Relationship Id="rId18" Type="http://schemas.openxmlformats.org/officeDocument/2006/relationships/printerSettings" Target="../printerSettings/printerSettings460.bin"/><Relationship Id="rId26" Type="http://schemas.openxmlformats.org/officeDocument/2006/relationships/printerSettings" Target="../printerSettings/printerSettings468.bin"/><Relationship Id="rId3" Type="http://schemas.openxmlformats.org/officeDocument/2006/relationships/printerSettings" Target="../printerSettings/printerSettings445.bin"/><Relationship Id="rId21" Type="http://schemas.openxmlformats.org/officeDocument/2006/relationships/printerSettings" Target="../printerSettings/printerSettings463.bin"/><Relationship Id="rId7" Type="http://schemas.openxmlformats.org/officeDocument/2006/relationships/printerSettings" Target="../printerSettings/printerSettings449.bin"/><Relationship Id="rId12" Type="http://schemas.openxmlformats.org/officeDocument/2006/relationships/printerSettings" Target="../printerSettings/printerSettings454.bin"/><Relationship Id="rId17" Type="http://schemas.openxmlformats.org/officeDocument/2006/relationships/printerSettings" Target="../printerSettings/printerSettings459.bin"/><Relationship Id="rId25" Type="http://schemas.openxmlformats.org/officeDocument/2006/relationships/printerSettings" Target="../printerSettings/printerSettings467.bin"/><Relationship Id="rId2" Type="http://schemas.openxmlformats.org/officeDocument/2006/relationships/printerSettings" Target="../printerSettings/printerSettings444.bin"/><Relationship Id="rId16" Type="http://schemas.openxmlformats.org/officeDocument/2006/relationships/printerSettings" Target="../printerSettings/printerSettings458.bin"/><Relationship Id="rId20" Type="http://schemas.openxmlformats.org/officeDocument/2006/relationships/printerSettings" Target="../printerSettings/printerSettings462.bin"/><Relationship Id="rId29" Type="http://schemas.openxmlformats.org/officeDocument/2006/relationships/printerSettings" Target="../printerSettings/printerSettings471.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11" Type="http://schemas.openxmlformats.org/officeDocument/2006/relationships/printerSettings" Target="../printerSettings/printerSettings453.bin"/><Relationship Id="rId24" Type="http://schemas.openxmlformats.org/officeDocument/2006/relationships/printerSettings" Target="../printerSettings/printerSettings466.bin"/><Relationship Id="rId32" Type="http://schemas.openxmlformats.org/officeDocument/2006/relationships/printerSettings" Target="../printerSettings/printerSettings474.bin"/><Relationship Id="rId5" Type="http://schemas.openxmlformats.org/officeDocument/2006/relationships/printerSettings" Target="../printerSettings/printerSettings447.bin"/><Relationship Id="rId15" Type="http://schemas.openxmlformats.org/officeDocument/2006/relationships/printerSettings" Target="../printerSettings/printerSettings457.bin"/><Relationship Id="rId23" Type="http://schemas.openxmlformats.org/officeDocument/2006/relationships/printerSettings" Target="../printerSettings/printerSettings465.bin"/><Relationship Id="rId28" Type="http://schemas.openxmlformats.org/officeDocument/2006/relationships/printerSettings" Target="../printerSettings/printerSettings470.bin"/><Relationship Id="rId10" Type="http://schemas.openxmlformats.org/officeDocument/2006/relationships/printerSettings" Target="../printerSettings/printerSettings452.bin"/><Relationship Id="rId19" Type="http://schemas.openxmlformats.org/officeDocument/2006/relationships/printerSettings" Target="../printerSettings/printerSettings461.bin"/><Relationship Id="rId31" Type="http://schemas.openxmlformats.org/officeDocument/2006/relationships/printerSettings" Target="../printerSettings/printerSettings473.bin"/><Relationship Id="rId4" Type="http://schemas.openxmlformats.org/officeDocument/2006/relationships/printerSettings" Target="../printerSettings/printerSettings446.bin"/><Relationship Id="rId9" Type="http://schemas.openxmlformats.org/officeDocument/2006/relationships/printerSettings" Target="../printerSettings/printerSettings451.bin"/><Relationship Id="rId14" Type="http://schemas.openxmlformats.org/officeDocument/2006/relationships/printerSettings" Target="../printerSettings/printerSettings456.bin"/><Relationship Id="rId22" Type="http://schemas.openxmlformats.org/officeDocument/2006/relationships/printerSettings" Target="../printerSettings/printerSettings464.bin"/><Relationship Id="rId27" Type="http://schemas.openxmlformats.org/officeDocument/2006/relationships/printerSettings" Target="../printerSettings/printerSettings469.bin"/><Relationship Id="rId30" Type="http://schemas.openxmlformats.org/officeDocument/2006/relationships/printerSettings" Target="../printerSettings/printerSettings47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82.bin"/><Relationship Id="rId13" Type="http://schemas.openxmlformats.org/officeDocument/2006/relationships/printerSettings" Target="../printerSettings/printerSettings487.bin"/><Relationship Id="rId18" Type="http://schemas.openxmlformats.org/officeDocument/2006/relationships/printerSettings" Target="../printerSettings/printerSettings492.bin"/><Relationship Id="rId26" Type="http://schemas.openxmlformats.org/officeDocument/2006/relationships/printerSettings" Target="../printerSettings/printerSettings500.bin"/><Relationship Id="rId3" Type="http://schemas.openxmlformats.org/officeDocument/2006/relationships/printerSettings" Target="../printerSettings/printerSettings477.bin"/><Relationship Id="rId21" Type="http://schemas.openxmlformats.org/officeDocument/2006/relationships/printerSettings" Target="../printerSettings/printerSettings495.bin"/><Relationship Id="rId7" Type="http://schemas.openxmlformats.org/officeDocument/2006/relationships/printerSettings" Target="../printerSettings/printerSettings481.bin"/><Relationship Id="rId12" Type="http://schemas.openxmlformats.org/officeDocument/2006/relationships/printerSettings" Target="../printerSettings/printerSettings486.bin"/><Relationship Id="rId17" Type="http://schemas.openxmlformats.org/officeDocument/2006/relationships/printerSettings" Target="../printerSettings/printerSettings491.bin"/><Relationship Id="rId25" Type="http://schemas.openxmlformats.org/officeDocument/2006/relationships/printerSettings" Target="../printerSettings/printerSettings499.bin"/><Relationship Id="rId2" Type="http://schemas.openxmlformats.org/officeDocument/2006/relationships/printerSettings" Target="../printerSettings/printerSettings476.bin"/><Relationship Id="rId16" Type="http://schemas.openxmlformats.org/officeDocument/2006/relationships/printerSettings" Target="../printerSettings/printerSettings490.bin"/><Relationship Id="rId20" Type="http://schemas.openxmlformats.org/officeDocument/2006/relationships/printerSettings" Target="../printerSettings/printerSettings494.bin"/><Relationship Id="rId1" Type="http://schemas.openxmlformats.org/officeDocument/2006/relationships/printerSettings" Target="../printerSettings/printerSettings475.bin"/><Relationship Id="rId6" Type="http://schemas.openxmlformats.org/officeDocument/2006/relationships/printerSettings" Target="../printerSettings/printerSettings480.bin"/><Relationship Id="rId11" Type="http://schemas.openxmlformats.org/officeDocument/2006/relationships/printerSettings" Target="../printerSettings/printerSettings485.bin"/><Relationship Id="rId24" Type="http://schemas.openxmlformats.org/officeDocument/2006/relationships/printerSettings" Target="../printerSettings/printerSettings498.bin"/><Relationship Id="rId5" Type="http://schemas.openxmlformats.org/officeDocument/2006/relationships/printerSettings" Target="../printerSettings/printerSettings479.bin"/><Relationship Id="rId15" Type="http://schemas.openxmlformats.org/officeDocument/2006/relationships/printerSettings" Target="../printerSettings/printerSettings489.bin"/><Relationship Id="rId23" Type="http://schemas.openxmlformats.org/officeDocument/2006/relationships/printerSettings" Target="../printerSettings/printerSettings497.bin"/><Relationship Id="rId10" Type="http://schemas.openxmlformats.org/officeDocument/2006/relationships/printerSettings" Target="../printerSettings/printerSettings484.bin"/><Relationship Id="rId19" Type="http://schemas.openxmlformats.org/officeDocument/2006/relationships/printerSettings" Target="../printerSettings/printerSettings493.bin"/><Relationship Id="rId4" Type="http://schemas.openxmlformats.org/officeDocument/2006/relationships/printerSettings" Target="../printerSettings/printerSettings478.bin"/><Relationship Id="rId9" Type="http://schemas.openxmlformats.org/officeDocument/2006/relationships/printerSettings" Target="../printerSettings/printerSettings483.bin"/><Relationship Id="rId14" Type="http://schemas.openxmlformats.org/officeDocument/2006/relationships/printerSettings" Target="../printerSettings/printerSettings488.bin"/><Relationship Id="rId22" Type="http://schemas.openxmlformats.org/officeDocument/2006/relationships/printerSettings" Target="../printerSettings/printerSettings49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18" Type="http://schemas.openxmlformats.org/officeDocument/2006/relationships/printerSettings" Target="../printerSettings/printerSettings34.bin"/><Relationship Id="rId26" Type="http://schemas.openxmlformats.org/officeDocument/2006/relationships/printerSettings" Target="../printerSettings/printerSettings42.bin"/><Relationship Id="rId3" Type="http://schemas.openxmlformats.org/officeDocument/2006/relationships/printerSettings" Target="../printerSettings/printerSettings19.bin"/><Relationship Id="rId21" Type="http://schemas.openxmlformats.org/officeDocument/2006/relationships/printerSettings" Target="../printerSettings/printerSettings37.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17" Type="http://schemas.openxmlformats.org/officeDocument/2006/relationships/printerSettings" Target="../printerSettings/printerSettings33.bin"/><Relationship Id="rId25" Type="http://schemas.openxmlformats.org/officeDocument/2006/relationships/printerSettings" Target="../printerSettings/printerSettings41.bin"/><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20" Type="http://schemas.openxmlformats.org/officeDocument/2006/relationships/printerSettings" Target="../printerSettings/printerSettings36.bin"/><Relationship Id="rId29" Type="http://schemas.openxmlformats.org/officeDocument/2006/relationships/printerSettings" Target="../printerSettings/printerSettings45.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24" Type="http://schemas.openxmlformats.org/officeDocument/2006/relationships/printerSettings" Target="../printerSettings/printerSettings40.bin"/><Relationship Id="rId32" Type="http://schemas.openxmlformats.org/officeDocument/2006/relationships/printerSettings" Target="../printerSettings/printerSettings48.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23" Type="http://schemas.openxmlformats.org/officeDocument/2006/relationships/printerSettings" Target="../printerSettings/printerSettings39.bin"/><Relationship Id="rId28" Type="http://schemas.openxmlformats.org/officeDocument/2006/relationships/printerSettings" Target="../printerSettings/printerSettings44.bin"/><Relationship Id="rId10" Type="http://schemas.openxmlformats.org/officeDocument/2006/relationships/printerSettings" Target="../printerSettings/printerSettings26.bin"/><Relationship Id="rId19" Type="http://schemas.openxmlformats.org/officeDocument/2006/relationships/printerSettings" Target="../printerSettings/printerSettings35.bin"/><Relationship Id="rId31" Type="http://schemas.openxmlformats.org/officeDocument/2006/relationships/printerSettings" Target="../printerSettings/printerSettings47.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 Id="rId22" Type="http://schemas.openxmlformats.org/officeDocument/2006/relationships/printerSettings" Target="../printerSettings/printerSettings38.bin"/><Relationship Id="rId27" Type="http://schemas.openxmlformats.org/officeDocument/2006/relationships/printerSettings" Target="../printerSettings/printerSettings43.bin"/><Relationship Id="rId30" Type="http://schemas.openxmlformats.org/officeDocument/2006/relationships/printerSettings" Target="../printerSettings/printerSettings4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08.bin"/><Relationship Id="rId13" Type="http://schemas.openxmlformats.org/officeDocument/2006/relationships/printerSettings" Target="../printerSettings/printerSettings513.bin"/><Relationship Id="rId18" Type="http://schemas.openxmlformats.org/officeDocument/2006/relationships/printerSettings" Target="../printerSettings/printerSettings518.bin"/><Relationship Id="rId26" Type="http://schemas.openxmlformats.org/officeDocument/2006/relationships/printerSettings" Target="../printerSettings/printerSettings526.bin"/><Relationship Id="rId3" Type="http://schemas.openxmlformats.org/officeDocument/2006/relationships/printerSettings" Target="../printerSettings/printerSettings503.bin"/><Relationship Id="rId21" Type="http://schemas.openxmlformats.org/officeDocument/2006/relationships/printerSettings" Target="../printerSettings/printerSettings521.bin"/><Relationship Id="rId7" Type="http://schemas.openxmlformats.org/officeDocument/2006/relationships/printerSettings" Target="../printerSettings/printerSettings507.bin"/><Relationship Id="rId12" Type="http://schemas.openxmlformats.org/officeDocument/2006/relationships/printerSettings" Target="../printerSettings/printerSettings512.bin"/><Relationship Id="rId17" Type="http://schemas.openxmlformats.org/officeDocument/2006/relationships/printerSettings" Target="../printerSettings/printerSettings517.bin"/><Relationship Id="rId25" Type="http://schemas.openxmlformats.org/officeDocument/2006/relationships/printerSettings" Target="../printerSettings/printerSettings525.bin"/><Relationship Id="rId2" Type="http://schemas.openxmlformats.org/officeDocument/2006/relationships/printerSettings" Target="../printerSettings/printerSettings502.bin"/><Relationship Id="rId16" Type="http://schemas.openxmlformats.org/officeDocument/2006/relationships/printerSettings" Target="../printerSettings/printerSettings516.bin"/><Relationship Id="rId20" Type="http://schemas.openxmlformats.org/officeDocument/2006/relationships/printerSettings" Target="../printerSettings/printerSettings520.bin"/><Relationship Id="rId1" Type="http://schemas.openxmlformats.org/officeDocument/2006/relationships/printerSettings" Target="../printerSettings/printerSettings501.bin"/><Relationship Id="rId6" Type="http://schemas.openxmlformats.org/officeDocument/2006/relationships/printerSettings" Target="../printerSettings/printerSettings506.bin"/><Relationship Id="rId11" Type="http://schemas.openxmlformats.org/officeDocument/2006/relationships/printerSettings" Target="../printerSettings/printerSettings511.bin"/><Relationship Id="rId24" Type="http://schemas.openxmlformats.org/officeDocument/2006/relationships/printerSettings" Target="../printerSettings/printerSettings524.bin"/><Relationship Id="rId5" Type="http://schemas.openxmlformats.org/officeDocument/2006/relationships/printerSettings" Target="../printerSettings/printerSettings505.bin"/><Relationship Id="rId15" Type="http://schemas.openxmlformats.org/officeDocument/2006/relationships/printerSettings" Target="../printerSettings/printerSettings515.bin"/><Relationship Id="rId23" Type="http://schemas.openxmlformats.org/officeDocument/2006/relationships/printerSettings" Target="../printerSettings/printerSettings523.bin"/><Relationship Id="rId10" Type="http://schemas.openxmlformats.org/officeDocument/2006/relationships/printerSettings" Target="../printerSettings/printerSettings510.bin"/><Relationship Id="rId19" Type="http://schemas.openxmlformats.org/officeDocument/2006/relationships/printerSettings" Target="../printerSettings/printerSettings519.bin"/><Relationship Id="rId4" Type="http://schemas.openxmlformats.org/officeDocument/2006/relationships/printerSettings" Target="../printerSettings/printerSettings504.bin"/><Relationship Id="rId9" Type="http://schemas.openxmlformats.org/officeDocument/2006/relationships/printerSettings" Target="../printerSettings/printerSettings509.bin"/><Relationship Id="rId14" Type="http://schemas.openxmlformats.org/officeDocument/2006/relationships/printerSettings" Target="../printerSettings/printerSettings514.bin"/><Relationship Id="rId22" Type="http://schemas.openxmlformats.org/officeDocument/2006/relationships/printerSettings" Target="../printerSettings/printerSettings522.bin"/><Relationship Id="rId27" Type="http://schemas.openxmlformats.org/officeDocument/2006/relationships/printerSettings" Target="../printerSettings/printerSettings527.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35.bin"/><Relationship Id="rId13" Type="http://schemas.openxmlformats.org/officeDocument/2006/relationships/printerSettings" Target="../printerSettings/printerSettings540.bin"/><Relationship Id="rId18" Type="http://schemas.openxmlformats.org/officeDocument/2006/relationships/printerSettings" Target="../printerSettings/printerSettings545.bin"/><Relationship Id="rId3" Type="http://schemas.openxmlformats.org/officeDocument/2006/relationships/printerSettings" Target="../printerSettings/printerSettings530.bin"/><Relationship Id="rId21" Type="http://schemas.openxmlformats.org/officeDocument/2006/relationships/printerSettings" Target="../printerSettings/printerSettings548.bin"/><Relationship Id="rId7" Type="http://schemas.openxmlformats.org/officeDocument/2006/relationships/printerSettings" Target="../printerSettings/printerSettings534.bin"/><Relationship Id="rId12" Type="http://schemas.openxmlformats.org/officeDocument/2006/relationships/printerSettings" Target="../printerSettings/printerSettings539.bin"/><Relationship Id="rId17" Type="http://schemas.openxmlformats.org/officeDocument/2006/relationships/printerSettings" Target="../printerSettings/printerSettings544.bin"/><Relationship Id="rId2" Type="http://schemas.openxmlformats.org/officeDocument/2006/relationships/printerSettings" Target="../printerSettings/printerSettings529.bin"/><Relationship Id="rId16" Type="http://schemas.openxmlformats.org/officeDocument/2006/relationships/printerSettings" Target="../printerSettings/printerSettings543.bin"/><Relationship Id="rId20" Type="http://schemas.openxmlformats.org/officeDocument/2006/relationships/printerSettings" Target="../printerSettings/printerSettings547.bin"/><Relationship Id="rId1" Type="http://schemas.openxmlformats.org/officeDocument/2006/relationships/printerSettings" Target="../printerSettings/printerSettings528.bin"/><Relationship Id="rId6" Type="http://schemas.openxmlformats.org/officeDocument/2006/relationships/printerSettings" Target="../printerSettings/printerSettings533.bin"/><Relationship Id="rId11" Type="http://schemas.openxmlformats.org/officeDocument/2006/relationships/printerSettings" Target="../printerSettings/printerSettings538.bin"/><Relationship Id="rId5" Type="http://schemas.openxmlformats.org/officeDocument/2006/relationships/printerSettings" Target="../printerSettings/printerSettings532.bin"/><Relationship Id="rId15" Type="http://schemas.openxmlformats.org/officeDocument/2006/relationships/printerSettings" Target="../printerSettings/printerSettings542.bin"/><Relationship Id="rId10" Type="http://schemas.openxmlformats.org/officeDocument/2006/relationships/printerSettings" Target="../printerSettings/printerSettings537.bin"/><Relationship Id="rId19" Type="http://schemas.openxmlformats.org/officeDocument/2006/relationships/printerSettings" Target="../printerSettings/printerSettings546.bin"/><Relationship Id="rId4" Type="http://schemas.openxmlformats.org/officeDocument/2006/relationships/printerSettings" Target="../printerSettings/printerSettings531.bin"/><Relationship Id="rId9" Type="http://schemas.openxmlformats.org/officeDocument/2006/relationships/printerSettings" Target="../printerSettings/printerSettings536.bin"/><Relationship Id="rId14" Type="http://schemas.openxmlformats.org/officeDocument/2006/relationships/printerSettings" Target="../printerSettings/printerSettings541.bin"/><Relationship Id="rId22" Type="http://schemas.openxmlformats.org/officeDocument/2006/relationships/printerSettings" Target="../printerSettings/printerSettings549.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57.bin"/><Relationship Id="rId13" Type="http://schemas.openxmlformats.org/officeDocument/2006/relationships/printerSettings" Target="../printerSettings/printerSettings562.bin"/><Relationship Id="rId18" Type="http://schemas.openxmlformats.org/officeDocument/2006/relationships/printerSettings" Target="../printerSettings/printerSettings567.bin"/><Relationship Id="rId3" Type="http://schemas.openxmlformats.org/officeDocument/2006/relationships/printerSettings" Target="../printerSettings/printerSettings552.bin"/><Relationship Id="rId7" Type="http://schemas.openxmlformats.org/officeDocument/2006/relationships/printerSettings" Target="../printerSettings/printerSettings556.bin"/><Relationship Id="rId12" Type="http://schemas.openxmlformats.org/officeDocument/2006/relationships/printerSettings" Target="../printerSettings/printerSettings561.bin"/><Relationship Id="rId17" Type="http://schemas.openxmlformats.org/officeDocument/2006/relationships/printerSettings" Target="../printerSettings/printerSettings566.bin"/><Relationship Id="rId2" Type="http://schemas.openxmlformats.org/officeDocument/2006/relationships/printerSettings" Target="../printerSettings/printerSettings551.bin"/><Relationship Id="rId16" Type="http://schemas.openxmlformats.org/officeDocument/2006/relationships/printerSettings" Target="../printerSettings/printerSettings565.bin"/><Relationship Id="rId20" Type="http://schemas.openxmlformats.org/officeDocument/2006/relationships/printerSettings" Target="../printerSettings/printerSettings569.bin"/><Relationship Id="rId1" Type="http://schemas.openxmlformats.org/officeDocument/2006/relationships/printerSettings" Target="../printerSettings/printerSettings550.bin"/><Relationship Id="rId6" Type="http://schemas.openxmlformats.org/officeDocument/2006/relationships/printerSettings" Target="../printerSettings/printerSettings555.bin"/><Relationship Id="rId11" Type="http://schemas.openxmlformats.org/officeDocument/2006/relationships/printerSettings" Target="../printerSettings/printerSettings560.bin"/><Relationship Id="rId5" Type="http://schemas.openxmlformats.org/officeDocument/2006/relationships/printerSettings" Target="../printerSettings/printerSettings554.bin"/><Relationship Id="rId15" Type="http://schemas.openxmlformats.org/officeDocument/2006/relationships/printerSettings" Target="../printerSettings/printerSettings564.bin"/><Relationship Id="rId10" Type="http://schemas.openxmlformats.org/officeDocument/2006/relationships/printerSettings" Target="../printerSettings/printerSettings559.bin"/><Relationship Id="rId19" Type="http://schemas.openxmlformats.org/officeDocument/2006/relationships/printerSettings" Target="../printerSettings/printerSettings568.bin"/><Relationship Id="rId4" Type="http://schemas.openxmlformats.org/officeDocument/2006/relationships/printerSettings" Target="../printerSettings/printerSettings553.bin"/><Relationship Id="rId9" Type="http://schemas.openxmlformats.org/officeDocument/2006/relationships/printerSettings" Target="../printerSettings/printerSettings558.bin"/><Relationship Id="rId14" Type="http://schemas.openxmlformats.org/officeDocument/2006/relationships/printerSettings" Target="../printerSettings/printerSettings56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77.bin"/><Relationship Id="rId13" Type="http://schemas.openxmlformats.org/officeDocument/2006/relationships/printerSettings" Target="../printerSettings/printerSettings582.bin"/><Relationship Id="rId3" Type="http://schemas.openxmlformats.org/officeDocument/2006/relationships/printerSettings" Target="../printerSettings/printerSettings572.bin"/><Relationship Id="rId7" Type="http://schemas.openxmlformats.org/officeDocument/2006/relationships/printerSettings" Target="../printerSettings/printerSettings576.bin"/><Relationship Id="rId12" Type="http://schemas.openxmlformats.org/officeDocument/2006/relationships/printerSettings" Target="../printerSettings/printerSettings581.bin"/><Relationship Id="rId17" Type="http://schemas.openxmlformats.org/officeDocument/2006/relationships/printerSettings" Target="../printerSettings/printerSettings586.bin"/><Relationship Id="rId2" Type="http://schemas.openxmlformats.org/officeDocument/2006/relationships/printerSettings" Target="../printerSettings/printerSettings571.bin"/><Relationship Id="rId16" Type="http://schemas.openxmlformats.org/officeDocument/2006/relationships/printerSettings" Target="../printerSettings/printerSettings585.bin"/><Relationship Id="rId1" Type="http://schemas.openxmlformats.org/officeDocument/2006/relationships/printerSettings" Target="../printerSettings/printerSettings570.bin"/><Relationship Id="rId6" Type="http://schemas.openxmlformats.org/officeDocument/2006/relationships/printerSettings" Target="../printerSettings/printerSettings575.bin"/><Relationship Id="rId11" Type="http://schemas.openxmlformats.org/officeDocument/2006/relationships/printerSettings" Target="../printerSettings/printerSettings580.bin"/><Relationship Id="rId5" Type="http://schemas.openxmlformats.org/officeDocument/2006/relationships/printerSettings" Target="../printerSettings/printerSettings574.bin"/><Relationship Id="rId15" Type="http://schemas.openxmlformats.org/officeDocument/2006/relationships/printerSettings" Target="../printerSettings/printerSettings584.bin"/><Relationship Id="rId10" Type="http://schemas.openxmlformats.org/officeDocument/2006/relationships/printerSettings" Target="../printerSettings/printerSettings579.bin"/><Relationship Id="rId4" Type="http://schemas.openxmlformats.org/officeDocument/2006/relationships/printerSettings" Target="../printerSettings/printerSettings573.bin"/><Relationship Id="rId9" Type="http://schemas.openxmlformats.org/officeDocument/2006/relationships/printerSettings" Target="../printerSettings/printerSettings578.bin"/><Relationship Id="rId14" Type="http://schemas.openxmlformats.org/officeDocument/2006/relationships/printerSettings" Target="../printerSettings/printerSettings583.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94.bin"/><Relationship Id="rId13" Type="http://schemas.openxmlformats.org/officeDocument/2006/relationships/printerSettings" Target="../printerSettings/printerSettings599.bin"/><Relationship Id="rId18" Type="http://schemas.openxmlformats.org/officeDocument/2006/relationships/printerSettings" Target="../printerSettings/printerSettings604.bin"/><Relationship Id="rId3" Type="http://schemas.openxmlformats.org/officeDocument/2006/relationships/printerSettings" Target="../printerSettings/printerSettings589.bin"/><Relationship Id="rId21" Type="http://schemas.openxmlformats.org/officeDocument/2006/relationships/printerSettings" Target="../printerSettings/printerSettings607.bin"/><Relationship Id="rId7" Type="http://schemas.openxmlformats.org/officeDocument/2006/relationships/printerSettings" Target="../printerSettings/printerSettings593.bin"/><Relationship Id="rId12" Type="http://schemas.openxmlformats.org/officeDocument/2006/relationships/printerSettings" Target="../printerSettings/printerSettings598.bin"/><Relationship Id="rId17" Type="http://schemas.openxmlformats.org/officeDocument/2006/relationships/printerSettings" Target="../printerSettings/printerSettings603.bin"/><Relationship Id="rId2" Type="http://schemas.openxmlformats.org/officeDocument/2006/relationships/printerSettings" Target="../printerSettings/printerSettings588.bin"/><Relationship Id="rId16" Type="http://schemas.openxmlformats.org/officeDocument/2006/relationships/printerSettings" Target="../printerSettings/printerSettings602.bin"/><Relationship Id="rId20" Type="http://schemas.openxmlformats.org/officeDocument/2006/relationships/printerSettings" Target="../printerSettings/printerSettings606.bin"/><Relationship Id="rId1" Type="http://schemas.openxmlformats.org/officeDocument/2006/relationships/printerSettings" Target="../printerSettings/printerSettings587.bin"/><Relationship Id="rId6" Type="http://schemas.openxmlformats.org/officeDocument/2006/relationships/printerSettings" Target="../printerSettings/printerSettings592.bin"/><Relationship Id="rId11" Type="http://schemas.openxmlformats.org/officeDocument/2006/relationships/printerSettings" Target="../printerSettings/printerSettings597.bin"/><Relationship Id="rId5" Type="http://schemas.openxmlformats.org/officeDocument/2006/relationships/printerSettings" Target="../printerSettings/printerSettings591.bin"/><Relationship Id="rId15" Type="http://schemas.openxmlformats.org/officeDocument/2006/relationships/printerSettings" Target="../printerSettings/printerSettings601.bin"/><Relationship Id="rId10" Type="http://schemas.openxmlformats.org/officeDocument/2006/relationships/printerSettings" Target="../printerSettings/printerSettings596.bin"/><Relationship Id="rId19" Type="http://schemas.openxmlformats.org/officeDocument/2006/relationships/printerSettings" Target="../printerSettings/printerSettings605.bin"/><Relationship Id="rId4" Type="http://schemas.openxmlformats.org/officeDocument/2006/relationships/printerSettings" Target="../printerSettings/printerSettings590.bin"/><Relationship Id="rId9" Type="http://schemas.openxmlformats.org/officeDocument/2006/relationships/printerSettings" Target="../printerSettings/printerSettings595.bin"/><Relationship Id="rId14" Type="http://schemas.openxmlformats.org/officeDocument/2006/relationships/printerSettings" Target="../printerSettings/printerSettings600.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15.bin"/><Relationship Id="rId13" Type="http://schemas.openxmlformats.org/officeDocument/2006/relationships/printerSettings" Target="../printerSettings/printerSettings620.bin"/><Relationship Id="rId18" Type="http://schemas.openxmlformats.org/officeDocument/2006/relationships/printerSettings" Target="../printerSettings/printerSettings625.bin"/><Relationship Id="rId26" Type="http://schemas.openxmlformats.org/officeDocument/2006/relationships/printerSettings" Target="../printerSettings/printerSettings633.bin"/><Relationship Id="rId3" Type="http://schemas.openxmlformats.org/officeDocument/2006/relationships/printerSettings" Target="../printerSettings/printerSettings610.bin"/><Relationship Id="rId21" Type="http://schemas.openxmlformats.org/officeDocument/2006/relationships/printerSettings" Target="../printerSettings/printerSettings628.bin"/><Relationship Id="rId7" Type="http://schemas.openxmlformats.org/officeDocument/2006/relationships/printerSettings" Target="../printerSettings/printerSettings614.bin"/><Relationship Id="rId12" Type="http://schemas.openxmlformats.org/officeDocument/2006/relationships/printerSettings" Target="../printerSettings/printerSettings619.bin"/><Relationship Id="rId17" Type="http://schemas.openxmlformats.org/officeDocument/2006/relationships/printerSettings" Target="../printerSettings/printerSettings624.bin"/><Relationship Id="rId25" Type="http://schemas.openxmlformats.org/officeDocument/2006/relationships/printerSettings" Target="../printerSettings/printerSettings632.bin"/><Relationship Id="rId2" Type="http://schemas.openxmlformats.org/officeDocument/2006/relationships/printerSettings" Target="../printerSettings/printerSettings609.bin"/><Relationship Id="rId16" Type="http://schemas.openxmlformats.org/officeDocument/2006/relationships/printerSettings" Target="../printerSettings/printerSettings623.bin"/><Relationship Id="rId20" Type="http://schemas.openxmlformats.org/officeDocument/2006/relationships/printerSettings" Target="../printerSettings/printerSettings627.bin"/><Relationship Id="rId29" Type="http://schemas.openxmlformats.org/officeDocument/2006/relationships/printerSettings" Target="../printerSettings/printerSettings636.bin"/><Relationship Id="rId1" Type="http://schemas.openxmlformats.org/officeDocument/2006/relationships/printerSettings" Target="../printerSettings/printerSettings608.bin"/><Relationship Id="rId6" Type="http://schemas.openxmlformats.org/officeDocument/2006/relationships/printerSettings" Target="../printerSettings/printerSettings613.bin"/><Relationship Id="rId11" Type="http://schemas.openxmlformats.org/officeDocument/2006/relationships/printerSettings" Target="../printerSettings/printerSettings618.bin"/><Relationship Id="rId24" Type="http://schemas.openxmlformats.org/officeDocument/2006/relationships/printerSettings" Target="../printerSettings/printerSettings631.bin"/><Relationship Id="rId32" Type="http://schemas.openxmlformats.org/officeDocument/2006/relationships/printerSettings" Target="../printerSettings/printerSettings639.bin"/><Relationship Id="rId5" Type="http://schemas.openxmlformats.org/officeDocument/2006/relationships/printerSettings" Target="../printerSettings/printerSettings612.bin"/><Relationship Id="rId15" Type="http://schemas.openxmlformats.org/officeDocument/2006/relationships/printerSettings" Target="../printerSettings/printerSettings622.bin"/><Relationship Id="rId23" Type="http://schemas.openxmlformats.org/officeDocument/2006/relationships/printerSettings" Target="../printerSettings/printerSettings630.bin"/><Relationship Id="rId28" Type="http://schemas.openxmlformats.org/officeDocument/2006/relationships/printerSettings" Target="../printerSettings/printerSettings635.bin"/><Relationship Id="rId10" Type="http://schemas.openxmlformats.org/officeDocument/2006/relationships/printerSettings" Target="../printerSettings/printerSettings617.bin"/><Relationship Id="rId19" Type="http://schemas.openxmlformats.org/officeDocument/2006/relationships/printerSettings" Target="../printerSettings/printerSettings626.bin"/><Relationship Id="rId31" Type="http://schemas.openxmlformats.org/officeDocument/2006/relationships/printerSettings" Target="../printerSettings/printerSettings638.bin"/><Relationship Id="rId4" Type="http://schemas.openxmlformats.org/officeDocument/2006/relationships/printerSettings" Target="../printerSettings/printerSettings611.bin"/><Relationship Id="rId9" Type="http://schemas.openxmlformats.org/officeDocument/2006/relationships/printerSettings" Target="../printerSettings/printerSettings616.bin"/><Relationship Id="rId14" Type="http://schemas.openxmlformats.org/officeDocument/2006/relationships/printerSettings" Target="../printerSettings/printerSettings621.bin"/><Relationship Id="rId22" Type="http://schemas.openxmlformats.org/officeDocument/2006/relationships/printerSettings" Target="../printerSettings/printerSettings629.bin"/><Relationship Id="rId27" Type="http://schemas.openxmlformats.org/officeDocument/2006/relationships/printerSettings" Target="../printerSettings/printerSettings634.bin"/><Relationship Id="rId30" Type="http://schemas.openxmlformats.org/officeDocument/2006/relationships/printerSettings" Target="../printerSettings/printerSettings637.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47.bin"/><Relationship Id="rId13" Type="http://schemas.openxmlformats.org/officeDocument/2006/relationships/printerSettings" Target="../printerSettings/printerSettings652.bin"/><Relationship Id="rId18" Type="http://schemas.openxmlformats.org/officeDocument/2006/relationships/printerSettings" Target="../printerSettings/printerSettings657.bin"/><Relationship Id="rId3" Type="http://schemas.openxmlformats.org/officeDocument/2006/relationships/printerSettings" Target="../printerSettings/printerSettings642.bin"/><Relationship Id="rId21" Type="http://schemas.openxmlformats.org/officeDocument/2006/relationships/printerSettings" Target="../printerSettings/printerSettings660.bin"/><Relationship Id="rId7" Type="http://schemas.openxmlformats.org/officeDocument/2006/relationships/printerSettings" Target="../printerSettings/printerSettings646.bin"/><Relationship Id="rId12" Type="http://schemas.openxmlformats.org/officeDocument/2006/relationships/printerSettings" Target="../printerSettings/printerSettings651.bin"/><Relationship Id="rId17" Type="http://schemas.openxmlformats.org/officeDocument/2006/relationships/printerSettings" Target="../printerSettings/printerSettings656.bin"/><Relationship Id="rId2" Type="http://schemas.openxmlformats.org/officeDocument/2006/relationships/printerSettings" Target="../printerSettings/printerSettings641.bin"/><Relationship Id="rId16" Type="http://schemas.openxmlformats.org/officeDocument/2006/relationships/printerSettings" Target="../printerSettings/printerSettings655.bin"/><Relationship Id="rId20" Type="http://schemas.openxmlformats.org/officeDocument/2006/relationships/printerSettings" Target="../printerSettings/printerSettings659.bin"/><Relationship Id="rId1" Type="http://schemas.openxmlformats.org/officeDocument/2006/relationships/printerSettings" Target="../printerSettings/printerSettings640.bin"/><Relationship Id="rId6" Type="http://schemas.openxmlformats.org/officeDocument/2006/relationships/printerSettings" Target="../printerSettings/printerSettings645.bin"/><Relationship Id="rId11" Type="http://schemas.openxmlformats.org/officeDocument/2006/relationships/printerSettings" Target="../printerSettings/printerSettings650.bin"/><Relationship Id="rId24" Type="http://schemas.openxmlformats.org/officeDocument/2006/relationships/printerSettings" Target="../printerSettings/printerSettings663.bin"/><Relationship Id="rId5" Type="http://schemas.openxmlformats.org/officeDocument/2006/relationships/printerSettings" Target="../printerSettings/printerSettings644.bin"/><Relationship Id="rId15" Type="http://schemas.openxmlformats.org/officeDocument/2006/relationships/printerSettings" Target="../printerSettings/printerSettings654.bin"/><Relationship Id="rId23" Type="http://schemas.openxmlformats.org/officeDocument/2006/relationships/printerSettings" Target="../printerSettings/printerSettings662.bin"/><Relationship Id="rId10" Type="http://schemas.openxmlformats.org/officeDocument/2006/relationships/printerSettings" Target="../printerSettings/printerSettings649.bin"/><Relationship Id="rId19" Type="http://schemas.openxmlformats.org/officeDocument/2006/relationships/printerSettings" Target="../printerSettings/printerSettings658.bin"/><Relationship Id="rId4" Type="http://schemas.openxmlformats.org/officeDocument/2006/relationships/printerSettings" Target="../printerSettings/printerSettings643.bin"/><Relationship Id="rId9" Type="http://schemas.openxmlformats.org/officeDocument/2006/relationships/printerSettings" Target="../printerSettings/printerSettings648.bin"/><Relationship Id="rId14" Type="http://schemas.openxmlformats.org/officeDocument/2006/relationships/printerSettings" Target="../printerSettings/printerSettings653.bin"/><Relationship Id="rId22" Type="http://schemas.openxmlformats.org/officeDocument/2006/relationships/printerSettings" Target="../printerSettings/printerSettings661.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671.bin"/><Relationship Id="rId13" Type="http://schemas.openxmlformats.org/officeDocument/2006/relationships/printerSettings" Target="../printerSettings/printerSettings676.bin"/><Relationship Id="rId18" Type="http://schemas.openxmlformats.org/officeDocument/2006/relationships/printerSettings" Target="../printerSettings/printerSettings681.bin"/><Relationship Id="rId3" Type="http://schemas.openxmlformats.org/officeDocument/2006/relationships/printerSettings" Target="../printerSettings/printerSettings666.bin"/><Relationship Id="rId21" Type="http://schemas.openxmlformats.org/officeDocument/2006/relationships/printerSettings" Target="../printerSettings/printerSettings684.bin"/><Relationship Id="rId7" Type="http://schemas.openxmlformats.org/officeDocument/2006/relationships/printerSettings" Target="../printerSettings/printerSettings670.bin"/><Relationship Id="rId12" Type="http://schemas.openxmlformats.org/officeDocument/2006/relationships/printerSettings" Target="../printerSettings/printerSettings675.bin"/><Relationship Id="rId17" Type="http://schemas.openxmlformats.org/officeDocument/2006/relationships/printerSettings" Target="../printerSettings/printerSettings680.bin"/><Relationship Id="rId2" Type="http://schemas.openxmlformats.org/officeDocument/2006/relationships/printerSettings" Target="../printerSettings/printerSettings665.bin"/><Relationship Id="rId16" Type="http://schemas.openxmlformats.org/officeDocument/2006/relationships/printerSettings" Target="../printerSettings/printerSettings679.bin"/><Relationship Id="rId20" Type="http://schemas.openxmlformats.org/officeDocument/2006/relationships/printerSettings" Target="../printerSettings/printerSettings683.bin"/><Relationship Id="rId1" Type="http://schemas.openxmlformats.org/officeDocument/2006/relationships/printerSettings" Target="../printerSettings/printerSettings664.bin"/><Relationship Id="rId6" Type="http://schemas.openxmlformats.org/officeDocument/2006/relationships/printerSettings" Target="../printerSettings/printerSettings669.bin"/><Relationship Id="rId11" Type="http://schemas.openxmlformats.org/officeDocument/2006/relationships/printerSettings" Target="../printerSettings/printerSettings674.bin"/><Relationship Id="rId24" Type="http://schemas.openxmlformats.org/officeDocument/2006/relationships/printerSettings" Target="../printerSettings/printerSettings687.bin"/><Relationship Id="rId5" Type="http://schemas.openxmlformats.org/officeDocument/2006/relationships/printerSettings" Target="../printerSettings/printerSettings668.bin"/><Relationship Id="rId15" Type="http://schemas.openxmlformats.org/officeDocument/2006/relationships/printerSettings" Target="../printerSettings/printerSettings678.bin"/><Relationship Id="rId23" Type="http://schemas.openxmlformats.org/officeDocument/2006/relationships/printerSettings" Target="../printerSettings/printerSettings686.bin"/><Relationship Id="rId10" Type="http://schemas.openxmlformats.org/officeDocument/2006/relationships/printerSettings" Target="../printerSettings/printerSettings673.bin"/><Relationship Id="rId19" Type="http://schemas.openxmlformats.org/officeDocument/2006/relationships/printerSettings" Target="../printerSettings/printerSettings682.bin"/><Relationship Id="rId4" Type="http://schemas.openxmlformats.org/officeDocument/2006/relationships/printerSettings" Target="../printerSettings/printerSettings667.bin"/><Relationship Id="rId9" Type="http://schemas.openxmlformats.org/officeDocument/2006/relationships/printerSettings" Target="../printerSettings/printerSettings672.bin"/><Relationship Id="rId14" Type="http://schemas.openxmlformats.org/officeDocument/2006/relationships/printerSettings" Target="../printerSettings/printerSettings677.bin"/><Relationship Id="rId22" Type="http://schemas.openxmlformats.org/officeDocument/2006/relationships/printerSettings" Target="../printerSettings/printerSettings685.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695.bin"/><Relationship Id="rId13" Type="http://schemas.openxmlformats.org/officeDocument/2006/relationships/printerSettings" Target="../printerSettings/printerSettings700.bin"/><Relationship Id="rId18" Type="http://schemas.openxmlformats.org/officeDocument/2006/relationships/printerSettings" Target="../printerSettings/printerSettings705.bin"/><Relationship Id="rId3" Type="http://schemas.openxmlformats.org/officeDocument/2006/relationships/printerSettings" Target="../printerSettings/printerSettings690.bin"/><Relationship Id="rId21" Type="http://schemas.openxmlformats.org/officeDocument/2006/relationships/printerSettings" Target="../printerSettings/printerSettings708.bin"/><Relationship Id="rId7" Type="http://schemas.openxmlformats.org/officeDocument/2006/relationships/printerSettings" Target="../printerSettings/printerSettings694.bin"/><Relationship Id="rId12" Type="http://schemas.openxmlformats.org/officeDocument/2006/relationships/printerSettings" Target="../printerSettings/printerSettings699.bin"/><Relationship Id="rId17" Type="http://schemas.openxmlformats.org/officeDocument/2006/relationships/printerSettings" Target="../printerSettings/printerSettings704.bin"/><Relationship Id="rId2" Type="http://schemas.openxmlformats.org/officeDocument/2006/relationships/printerSettings" Target="../printerSettings/printerSettings689.bin"/><Relationship Id="rId16" Type="http://schemas.openxmlformats.org/officeDocument/2006/relationships/printerSettings" Target="../printerSettings/printerSettings703.bin"/><Relationship Id="rId20" Type="http://schemas.openxmlformats.org/officeDocument/2006/relationships/printerSettings" Target="../printerSettings/printerSettings707.bin"/><Relationship Id="rId1" Type="http://schemas.openxmlformats.org/officeDocument/2006/relationships/printerSettings" Target="../printerSettings/printerSettings688.bin"/><Relationship Id="rId6" Type="http://schemas.openxmlformats.org/officeDocument/2006/relationships/printerSettings" Target="../printerSettings/printerSettings693.bin"/><Relationship Id="rId11" Type="http://schemas.openxmlformats.org/officeDocument/2006/relationships/printerSettings" Target="../printerSettings/printerSettings698.bin"/><Relationship Id="rId24" Type="http://schemas.openxmlformats.org/officeDocument/2006/relationships/printerSettings" Target="../printerSettings/printerSettings711.bin"/><Relationship Id="rId5" Type="http://schemas.openxmlformats.org/officeDocument/2006/relationships/printerSettings" Target="../printerSettings/printerSettings692.bin"/><Relationship Id="rId15" Type="http://schemas.openxmlformats.org/officeDocument/2006/relationships/printerSettings" Target="../printerSettings/printerSettings702.bin"/><Relationship Id="rId23" Type="http://schemas.openxmlformats.org/officeDocument/2006/relationships/printerSettings" Target="../printerSettings/printerSettings710.bin"/><Relationship Id="rId10" Type="http://schemas.openxmlformats.org/officeDocument/2006/relationships/printerSettings" Target="../printerSettings/printerSettings697.bin"/><Relationship Id="rId19" Type="http://schemas.openxmlformats.org/officeDocument/2006/relationships/printerSettings" Target="../printerSettings/printerSettings706.bin"/><Relationship Id="rId4" Type="http://schemas.openxmlformats.org/officeDocument/2006/relationships/printerSettings" Target="../printerSettings/printerSettings691.bin"/><Relationship Id="rId9" Type="http://schemas.openxmlformats.org/officeDocument/2006/relationships/printerSettings" Target="../printerSettings/printerSettings696.bin"/><Relationship Id="rId14" Type="http://schemas.openxmlformats.org/officeDocument/2006/relationships/printerSettings" Target="../printerSettings/printerSettings701.bin"/><Relationship Id="rId22" Type="http://schemas.openxmlformats.org/officeDocument/2006/relationships/printerSettings" Target="../printerSettings/printerSettings709.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719.bin"/><Relationship Id="rId13" Type="http://schemas.openxmlformats.org/officeDocument/2006/relationships/printerSettings" Target="../printerSettings/printerSettings724.bin"/><Relationship Id="rId18" Type="http://schemas.openxmlformats.org/officeDocument/2006/relationships/printerSettings" Target="../printerSettings/printerSettings729.bin"/><Relationship Id="rId3" Type="http://schemas.openxmlformats.org/officeDocument/2006/relationships/printerSettings" Target="../printerSettings/printerSettings714.bin"/><Relationship Id="rId7" Type="http://schemas.openxmlformats.org/officeDocument/2006/relationships/printerSettings" Target="../printerSettings/printerSettings718.bin"/><Relationship Id="rId12" Type="http://schemas.openxmlformats.org/officeDocument/2006/relationships/printerSettings" Target="../printerSettings/printerSettings723.bin"/><Relationship Id="rId17" Type="http://schemas.openxmlformats.org/officeDocument/2006/relationships/printerSettings" Target="../printerSettings/printerSettings728.bin"/><Relationship Id="rId2" Type="http://schemas.openxmlformats.org/officeDocument/2006/relationships/printerSettings" Target="../printerSettings/printerSettings713.bin"/><Relationship Id="rId16" Type="http://schemas.openxmlformats.org/officeDocument/2006/relationships/printerSettings" Target="../printerSettings/printerSettings727.bin"/><Relationship Id="rId1" Type="http://schemas.openxmlformats.org/officeDocument/2006/relationships/printerSettings" Target="../printerSettings/printerSettings712.bin"/><Relationship Id="rId6" Type="http://schemas.openxmlformats.org/officeDocument/2006/relationships/printerSettings" Target="../printerSettings/printerSettings717.bin"/><Relationship Id="rId11" Type="http://schemas.openxmlformats.org/officeDocument/2006/relationships/printerSettings" Target="../printerSettings/printerSettings722.bin"/><Relationship Id="rId5" Type="http://schemas.openxmlformats.org/officeDocument/2006/relationships/printerSettings" Target="../printerSettings/printerSettings716.bin"/><Relationship Id="rId15" Type="http://schemas.openxmlformats.org/officeDocument/2006/relationships/printerSettings" Target="../printerSettings/printerSettings726.bin"/><Relationship Id="rId10" Type="http://schemas.openxmlformats.org/officeDocument/2006/relationships/printerSettings" Target="../printerSettings/printerSettings721.bin"/><Relationship Id="rId19" Type="http://schemas.openxmlformats.org/officeDocument/2006/relationships/printerSettings" Target="../printerSettings/printerSettings730.bin"/><Relationship Id="rId4" Type="http://schemas.openxmlformats.org/officeDocument/2006/relationships/printerSettings" Target="../printerSettings/printerSettings715.bin"/><Relationship Id="rId9" Type="http://schemas.openxmlformats.org/officeDocument/2006/relationships/printerSettings" Target="../printerSettings/printerSettings720.bin"/><Relationship Id="rId14" Type="http://schemas.openxmlformats.org/officeDocument/2006/relationships/printerSettings" Target="../printerSettings/printerSettings72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6.bin"/><Relationship Id="rId13" Type="http://schemas.openxmlformats.org/officeDocument/2006/relationships/printerSettings" Target="../printerSettings/printerSettings61.bin"/><Relationship Id="rId18" Type="http://schemas.openxmlformats.org/officeDocument/2006/relationships/printerSettings" Target="../printerSettings/printerSettings66.bin"/><Relationship Id="rId26" Type="http://schemas.openxmlformats.org/officeDocument/2006/relationships/printerSettings" Target="../printerSettings/printerSettings74.bin"/><Relationship Id="rId3" Type="http://schemas.openxmlformats.org/officeDocument/2006/relationships/printerSettings" Target="../printerSettings/printerSettings51.bin"/><Relationship Id="rId21" Type="http://schemas.openxmlformats.org/officeDocument/2006/relationships/printerSettings" Target="../printerSettings/printerSettings69.bin"/><Relationship Id="rId7" Type="http://schemas.openxmlformats.org/officeDocument/2006/relationships/printerSettings" Target="../printerSettings/printerSettings55.bin"/><Relationship Id="rId12" Type="http://schemas.openxmlformats.org/officeDocument/2006/relationships/printerSettings" Target="../printerSettings/printerSettings60.bin"/><Relationship Id="rId17" Type="http://schemas.openxmlformats.org/officeDocument/2006/relationships/printerSettings" Target="../printerSettings/printerSettings65.bin"/><Relationship Id="rId25" Type="http://schemas.openxmlformats.org/officeDocument/2006/relationships/printerSettings" Target="../printerSettings/printerSettings73.bin"/><Relationship Id="rId2" Type="http://schemas.openxmlformats.org/officeDocument/2006/relationships/printerSettings" Target="../printerSettings/printerSettings50.bin"/><Relationship Id="rId16" Type="http://schemas.openxmlformats.org/officeDocument/2006/relationships/printerSettings" Target="../printerSettings/printerSettings64.bin"/><Relationship Id="rId20" Type="http://schemas.openxmlformats.org/officeDocument/2006/relationships/printerSettings" Target="../printerSettings/printerSettings68.bin"/><Relationship Id="rId29" Type="http://schemas.openxmlformats.org/officeDocument/2006/relationships/printerSettings" Target="../printerSettings/printerSettings77.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11" Type="http://schemas.openxmlformats.org/officeDocument/2006/relationships/printerSettings" Target="../printerSettings/printerSettings59.bin"/><Relationship Id="rId24" Type="http://schemas.openxmlformats.org/officeDocument/2006/relationships/printerSettings" Target="../printerSettings/printerSettings72.bin"/><Relationship Id="rId32" Type="http://schemas.openxmlformats.org/officeDocument/2006/relationships/printerSettings" Target="../printerSettings/printerSettings80.bin"/><Relationship Id="rId5" Type="http://schemas.openxmlformats.org/officeDocument/2006/relationships/printerSettings" Target="../printerSettings/printerSettings53.bin"/><Relationship Id="rId15" Type="http://schemas.openxmlformats.org/officeDocument/2006/relationships/printerSettings" Target="../printerSettings/printerSettings63.bin"/><Relationship Id="rId23" Type="http://schemas.openxmlformats.org/officeDocument/2006/relationships/printerSettings" Target="../printerSettings/printerSettings71.bin"/><Relationship Id="rId28" Type="http://schemas.openxmlformats.org/officeDocument/2006/relationships/printerSettings" Target="../printerSettings/printerSettings76.bin"/><Relationship Id="rId10" Type="http://schemas.openxmlformats.org/officeDocument/2006/relationships/printerSettings" Target="../printerSettings/printerSettings58.bin"/><Relationship Id="rId19" Type="http://schemas.openxmlformats.org/officeDocument/2006/relationships/printerSettings" Target="../printerSettings/printerSettings67.bin"/><Relationship Id="rId31" Type="http://schemas.openxmlformats.org/officeDocument/2006/relationships/printerSettings" Target="../printerSettings/printerSettings79.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 Id="rId14" Type="http://schemas.openxmlformats.org/officeDocument/2006/relationships/printerSettings" Target="../printerSettings/printerSettings62.bin"/><Relationship Id="rId22" Type="http://schemas.openxmlformats.org/officeDocument/2006/relationships/printerSettings" Target="../printerSettings/printerSettings70.bin"/><Relationship Id="rId27" Type="http://schemas.openxmlformats.org/officeDocument/2006/relationships/printerSettings" Target="../printerSettings/printerSettings75.bin"/><Relationship Id="rId30" Type="http://schemas.openxmlformats.org/officeDocument/2006/relationships/printerSettings" Target="../printerSettings/printerSettings7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738.bin"/><Relationship Id="rId13" Type="http://schemas.openxmlformats.org/officeDocument/2006/relationships/printerSettings" Target="../printerSettings/printerSettings743.bin"/><Relationship Id="rId18" Type="http://schemas.openxmlformats.org/officeDocument/2006/relationships/printerSettings" Target="../printerSettings/printerSettings748.bin"/><Relationship Id="rId3" Type="http://schemas.openxmlformats.org/officeDocument/2006/relationships/printerSettings" Target="../printerSettings/printerSettings733.bin"/><Relationship Id="rId21" Type="http://schemas.openxmlformats.org/officeDocument/2006/relationships/printerSettings" Target="../printerSettings/printerSettings751.bin"/><Relationship Id="rId7" Type="http://schemas.openxmlformats.org/officeDocument/2006/relationships/printerSettings" Target="../printerSettings/printerSettings737.bin"/><Relationship Id="rId12" Type="http://schemas.openxmlformats.org/officeDocument/2006/relationships/printerSettings" Target="../printerSettings/printerSettings742.bin"/><Relationship Id="rId17" Type="http://schemas.openxmlformats.org/officeDocument/2006/relationships/printerSettings" Target="../printerSettings/printerSettings747.bin"/><Relationship Id="rId25" Type="http://schemas.openxmlformats.org/officeDocument/2006/relationships/printerSettings" Target="../printerSettings/printerSettings755.bin"/><Relationship Id="rId2" Type="http://schemas.openxmlformats.org/officeDocument/2006/relationships/printerSettings" Target="../printerSettings/printerSettings732.bin"/><Relationship Id="rId16" Type="http://schemas.openxmlformats.org/officeDocument/2006/relationships/printerSettings" Target="../printerSettings/printerSettings746.bin"/><Relationship Id="rId20" Type="http://schemas.openxmlformats.org/officeDocument/2006/relationships/printerSettings" Target="../printerSettings/printerSettings750.bin"/><Relationship Id="rId1" Type="http://schemas.openxmlformats.org/officeDocument/2006/relationships/printerSettings" Target="../printerSettings/printerSettings731.bin"/><Relationship Id="rId6" Type="http://schemas.openxmlformats.org/officeDocument/2006/relationships/printerSettings" Target="../printerSettings/printerSettings736.bin"/><Relationship Id="rId11" Type="http://schemas.openxmlformats.org/officeDocument/2006/relationships/printerSettings" Target="../printerSettings/printerSettings741.bin"/><Relationship Id="rId24" Type="http://schemas.openxmlformats.org/officeDocument/2006/relationships/printerSettings" Target="../printerSettings/printerSettings754.bin"/><Relationship Id="rId5" Type="http://schemas.openxmlformats.org/officeDocument/2006/relationships/printerSettings" Target="../printerSettings/printerSettings735.bin"/><Relationship Id="rId15" Type="http://schemas.openxmlformats.org/officeDocument/2006/relationships/printerSettings" Target="../printerSettings/printerSettings745.bin"/><Relationship Id="rId23" Type="http://schemas.openxmlformats.org/officeDocument/2006/relationships/printerSettings" Target="../printerSettings/printerSettings753.bin"/><Relationship Id="rId10" Type="http://schemas.openxmlformats.org/officeDocument/2006/relationships/printerSettings" Target="../printerSettings/printerSettings740.bin"/><Relationship Id="rId19" Type="http://schemas.openxmlformats.org/officeDocument/2006/relationships/printerSettings" Target="../printerSettings/printerSettings749.bin"/><Relationship Id="rId4" Type="http://schemas.openxmlformats.org/officeDocument/2006/relationships/printerSettings" Target="../printerSettings/printerSettings734.bin"/><Relationship Id="rId9" Type="http://schemas.openxmlformats.org/officeDocument/2006/relationships/printerSettings" Target="../printerSettings/printerSettings739.bin"/><Relationship Id="rId14" Type="http://schemas.openxmlformats.org/officeDocument/2006/relationships/printerSettings" Target="../printerSettings/printerSettings744.bin"/><Relationship Id="rId22" Type="http://schemas.openxmlformats.org/officeDocument/2006/relationships/printerSettings" Target="../printerSettings/printerSettings752.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763.bin"/><Relationship Id="rId13" Type="http://schemas.openxmlformats.org/officeDocument/2006/relationships/printerSettings" Target="../printerSettings/printerSettings768.bin"/><Relationship Id="rId18" Type="http://schemas.openxmlformats.org/officeDocument/2006/relationships/printerSettings" Target="../printerSettings/printerSettings773.bin"/><Relationship Id="rId3" Type="http://schemas.openxmlformats.org/officeDocument/2006/relationships/printerSettings" Target="../printerSettings/printerSettings758.bin"/><Relationship Id="rId7" Type="http://schemas.openxmlformats.org/officeDocument/2006/relationships/printerSettings" Target="../printerSettings/printerSettings762.bin"/><Relationship Id="rId12" Type="http://schemas.openxmlformats.org/officeDocument/2006/relationships/printerSettings" Target="../printerSettings/printerSettings767.bin"/><Relationship Id="rId17" Type="http://schemas.openxmlformats.org/officeDocument/2006/relationships/printerSettings" Target="../printerSettings/printerSettings772.bin"/><Relationship Id="rId2" Type="http://schemas.openxmlformats.org/officeDocument/2006/relationships/printerSettings" Target="../printerSettings/printerSettings757.bin"/><Relationship Id="rId16" Type="http://schemas.openxmlformats.org/officeDocument/2006/relationships/printerSettings" Target="../printerSettings/printerSettings771.bin"/><Relationship Id="rId1" Type="http://schemas.openxmlformats.org/officeDocument/2006/relationships/printerSettings" Target="../printerSettings/printerSettings756.bin"/><Relationship Id="rId6" Type="http://schemas.openxmlformats.org/officeDocument/2006/relationships/printerSettings" Target="../printerSettings/printerSettings761.bin"/><Relationship Id="rId11" Type="http://schemas.openxmlformats.org/officeDocument/2006/relationships/printerSettings" Target="../printerSettings/printerSettings766.bin"/><Relationship Id="rId5" Type="http://schemas.openxmlformats.org/officeDocument/2006/relationships/printerSettings" Target="../printerSettings/printerSettings760.bin"/><Relationship Id="rId15" Type="http://schemas.openxmlformats.org/officeDocument/2006/relationships/printerSettings" Target="../printerSettings/printerSettings770.bin"/><Relationship Id="rId10" Type="http://schemas.openxmlformats.org/officeDocument/2006/relationships/printerSettings" Target="../printerSettings/printerSettings765.bin"/><Relationship Id="rId4" Type="http://schemas.openxmlformats.org/officeDocument/2006/relationships/printerSettings" Target="../printerSettings/printerSettings759.bin"/><Relationship Id="rId9" Type="http://schemas.openxmlformats.org/officeDocument/2006/relationships/printerSettings" Target="../printerSettings/printerSettings764.bin"/><Relationship Id="rId14" Type="http://schemas.openxmlformats.org/officeDocument/2006/relationships/printerSettings" Target="../printerSettings/printerSettings769.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781.bin"/><Relationship Id="rId13" Type="http://schemas.openxmlformats.org/officeDocument/2006/relationships/printerSettings" Target="../printerSettings/printerSettings786.bin"/><Relationship Id="rId18" Type="http://schemas.openxmlformats.org/officeDocument/2006/relationships/printerSettings" Target="../printerSettings/printerSettings791.bin"/><Relationship Id="rId26" Type="http://schemas.openxmlformats.org/officeDocument/2006/relationships/printerSettings" Target="../printerSettings/printerSettings799.bin"/><Relationship Id="rId3" Type="http://schemas.openxmlformats.org/officeDocument/2006/relationships/printerSettings" Target="../printerSettings/printerSettings776.bin"/><Relationship Id="rId21" Type="http://schemas.openxmlformats.org/officeDocument/2006/relationships/printerSettings" Target="../printerSettings/printerSettings794.bin"/><Relationship Id="rId7" Type="http://schemas.openxmlformats.org/officeDocument/2006/relationships/printerSettings" Target="../printerSettings/printerSettings780.bin"/><Relationship Id="rId12" Type="http://schemas.openxmlformats.org/officeDocument/2006/relationships/printerSettings" Target="../printerSettings/printerSettings785.bin"/><Relationship Id="rId17" Type="http://schemas.openxmlformats.org/officeDocument/2006/relationships/printerSettings" Target="../printerSettings/printerSettings790.bin"/><Relationship Id="rId25" Type="http://schemas.openxmlformats.org/officeDocument/2006/relationships/printerSettings" Target="../printerSettings/printerSettings798.bin"/><Relationship Id="rId2" Type="http://schemas.openxmlformats.org/officeDocument/2006/relationships/printerSettings" Target="../printerSettings/printerSettings775.bin"/><Relationship Id="rId16" Type="http://schemas.openxmlformats.org/officeDocument/2006/relationships/printerSettings" Target="../printerSettings/printerSettings789.bin"/><Relationship Id="rId20" Type="http://schemas.openxmlformats.org/officeDocument/2006/relationships/printerSettings" Target="../printerSettings/printerSettings793.bin"/><Relationship Id="rId29" Type="http://schemas.openxmlformats.org/officeDocument/2006/relationships/printerSettings" Target="../printerSettings/printerSettings802.bin"/><Relationship Id="rId1" Type="http://schemas.openxmlformats.org/officeDocument/2006/relationships/printerSettings" Target="../printerSettings/printerSettings774.bin"/><Relationship Id="rId6" Type="http://schemas.openxmlformats.org/officeDocument/2006/relationships/printerSettings" Target="../printerSettings/printerSettings779.bin"/><Relationship Id="rId11" Type="http://schemas.openxmlformats.org/officeDocument/2006/relationships/printerSettings" Target="../printerSettings/printerSettings784.bin"/><Relationship Id="rId24" Type="http://schemas.openxmlformats.org/officeDocument/2006/relationships/printerSettings" Target="../printerSettings/printerSettings797.bin"/><Relationship Id="rId32" Type="http://schemas.openxmlformats.org/officeDocument/2006/relationships/printerSettings" Target="../printerSettings/printerSettings805.bin"/><Relationship Id="rId5" Type="http://schemas.openxmlformats.org/officeDocument/2006/relationships/printerSettings" Target="../printerSettings/printerSettings778.bin"/><Relationship Id="rId15" Type="http://schemas.openxmlformats.org/officeDocument/2006/relationships/printerSettings" Target="../printerSettings/printerSettings788.bin"/><Relationship Id="rId23" Type="http://schemas.openxmlformats.org/officeDocument/2006/relationships/printerSettings" Target="../printerSettings/printerSettings796.bin"/><Relationship Id="rId28" Type="http://schemas.openxmlformats.org/officeDocument/2006/relationships/printerSettings" Target="../printerSettings/printerSettings801.bin"/><Relationship Id="rId10" Type="http://schemas.openxmlformats.org/officeDocument/2006/relationships/printerSettings" Target="../printerSettings/printerSettings783.bin"/><Relationship Id="rId19" Type="http://schemas.openxmlformats.org/officeDocument/2006/relationships/printerSettings" Target="../printerSettings/printerSettings792.bin"/><Relationship Id="rId31" Type="http://schemas.openxmlformats.org/officeDocument/2006/relationships/printerSettings" Target="../printerSettings/printerSettings804.bin"/><Relationship Id="rId4" Type="http://schemas.openxmlformats.org/officeDocument/2006/relationships/printerSettings" Target="../printerSettings/printerSettings777.bin"/><Relationship Id="rId9" Type="http://schemas.openxmlformats.org/officeDocument/2006/relationships/printerSettings" Target="../printerSettings/printerSettings782.bin"/><Relationship Id="rId14" Type="http://schemas.openxmlformats.org/officeDocument/2006/relationships/printerSettings" Target="../printerSettings/printerSettings787.bin"/><Relationship Id="rId22" Type="http://schemas.openxmlformats.org/officeDocument/2006/relationships/printerSettings" Target="../printerSettings/printerSettings795.bin"/><Relationship Id="rId27" Type="http://schemas.openxmlformats.org/officeDocument/2006/relationships/printerSettings" Target="../printerSettings/printerSettings800.bin"/><Relationship Id="rId30" Type="http://schemas.openxmlformats.org/officeDocument/2006/relationships/printerSettings" Target="../printerSettings/printerSettings803.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13.bin"/><Relationship Id="rId13" Type="http://schemas.openxmlformats.org/officeDocument/2006/relationships/printerSettings" Target="../printerSettings/printerSettings818.bin"/><Relationship Id="rId18" Type="http://schemas.openxmlformats.org/officeDocument/2006/relationships/printerSettings" Target="../printerSettings/printerSettings823.bin"/><Relationship Id="rId3" Type="http://schemas.openxmlformats.org/officeDocument/2006/relationships/printerSettings" Target="../printerSettings/printerSettings808.bin"/><Relationship Id="rId21" Type="http://schemas.openxmlformats.org/officeDocument/2006/relationships/printerSettings" Target="../printerSettings/printerSettings826.bin"/><Relationship Id="rId7" Type="http://schemas.openxmlformats.org/officeDocument/2006/relationships/printerSettings" Target="../printerSettings/printerSettings812.bin"/><Relationship Id="rId12" Type="http://schemas.openxmlformats.org/officeDocument/2006/relationships/printerSettings" Target="../printerSettings/printerSettings817.bin"/><Relationship Id="rId17" Type="http://schemas.openxmlformats.org/officeDocument/2006/relationships/printerSettings" Target="../printerSettings/printerSettings822.bin"/><Relationship Id="rId2" Type="http://schemas.openxmlformats.org/officeDocument/2006/relationships/printerSettings" Target="../printerSettings/printerSettings807.bin"/><Relationship Id="rId16" Type="http://schemas.openxmlformats.org/officeDocument/2006/relationships/printerSettings" Target="../printerSettings/printerSettings821.bin"/><Relationship Id="rId20" Type="http://schemas.openxmlformats.org/officeDocument/2006/relationships/printerSettings" Target="../printerSettings/printerSettings825.bin"/><Relationship Id="rId1" Type="http://schemas.openxmlformats.org/officeDocument/2006/relationships/printerSettings" Target="../printerSettings/printerSettings806.bin"/><Relationship Id="rId6" Type="http://schemas.openxmlformats.org/officeDocument/2006/relationships/printerSettings" Target="../printerSettings/printerSettings811.bin"/><Relationship Id="rId11" Type="http://schemas.openxmlformats.org/officeDocument/2006/relationships/printerSettings" Target="../printerSettings/printerSettings816.bin"/><Relationship Id="rId5" Type="http://schemas.openxmlformats.org/officeDocument/2006/relationships/printerSettings" Target="../printerSettings/printerSettings810.bin"/><Relationship Id="rId15" Type="http://schemas.openxmlformats.org/officeDocument/2006/relationships/printerSettings" Target="../printerSettings/printerSettings820.bin"/><Relationship Id="rId23" Type="http://schemas.openxmlformats.org/officeDocument/2006/relationships/printerSettings" Target="../printerSettings/printerSettings828.bin"/><Relationship Id="rId10" Type="http://schemas.openxmlformats.org/officeDocument/2006/relationships/printerSettings" Target="../printerSettings/printerSettings815.bin"/><Relationship Id="rId19" Type="http://schemas.openxmlformats.org/officeDocument/2006/relationships/printerSettings" Target="../printerSettings/printerSettings824.bin"/><Relationship Id="rId4" Type="http://schemas.openxmlformats.org/officeDocument/2006/relationships/printerSettings" Target="../printerSettings/printerSettings809.bin"/><Relationship Id="rId9" Type="http://schemas.openxmlformats.org/officeDocument/2006/relationships/printerSettings" Target="../printerSettings/printerSettings814.bin"/><Relationship Id="rId14" Type="http://schemas.openxmlformats.org/officeDocument/2006/relationships/printerSettings" Target="../printerSettings/printerSettings819.bin"/><Relationship Id="rId22" Type="http://schemas.openxmlformats.org/officeDocument/2006/relationships/printerSettings" Target="../printerSettings/printerSettings827.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836.bin"/><Relationship Id="rId13" Type="http://schemas.openxmlformats.org/officeDocument/2006/relationships/printerSettings" Target="../printerSettings/printerSettings841.bin"/><Relationship Id="rId18" Type="http://schemas.openxmlformats.org/officeDocument/2006/relationships/printerSettings" Target="../printerSettings/printerSettings846.bin"/><Relationship Id="rId3" Type="http://schemas.openxmlformats.org/officeDocument/2006/relationships/printerSettings" Target="../printerSettings/printerSettings831.bin"/><Relationship Id="rId21" Type="http://schemas.openxmlformats.org/officeDocument/2006/relationships/printerSettings" Target="../printerSettings/printerSettings849.bin"/><Relationship Id="rId7" Type="http://schemas.openxmlformats.org/officeDocument/2006/relationships/printerSettings" Target="../printerSettings/printerSettings835.bin"/><Relationship Id="rId12" Type="http://schemas.openxmlformats.org/officeDocument/2006/relationships/printerSettings" Target="../printerSettings/printerSettings840.bin"/><Relationship Id="rId17" Type="http://schemas.openxmlformats.org/officeDocument/2006/relationships/printerSettings" Target="../printerSettings/printerSettings845.bin"/><Relationship Id="rId2" Type="http://schemas.openxmlformats.org/officeDocument/2006/relationships/printerSettings" Target="../printerSettings/printerSettings830.bin"/><Relationship Id="rId16" Type="http://schemas.openxmlformats.org/officeDocument/2006/relationships/printerSettings" Target="../printerSettings/printerSettings844.bin"/><Relationship Id="rId20" Type="http://schemas.openxmlformats.org/officeDocument/2006/relationships/printerSettings" Target="../printerSettings/printerSettings848.bin"/><Relationship Id="rId1" Type="http://schemas.openxmlformats.org/officeDocument/2006/relationships/printerSettings" Target="../printerSettings/printerSettings829.bin"/><Relationship Id="rId6" Type="http://schemas.openxmlformats.org/officeDocument/2006/relationships/printerSettings" Target="../printerSettings/printerSettings834.bin"/><Relationship Id="rId11" Type="http://schemas.openxmlformats.org/officeDocument/2006/relationships/printerSettings" Target="../printerSettings/printerSettings839.bin"/><Relationship Id="rId5" Type="http://schemas.openxmlformats.org/officeDocument/2006/relationships/printerSettings" Target="../printerSettings/printerSettings833.bin"/><Relationship Id="rId15" Type="http://schemas.openxmlformats.org/officeDocument/2006/relationships/printerSettings" Target="../printerSettings/printerSettings843.bin"/><Relationship Id="rId23" Type="http://schemas.openxmlformats.org/officeDocument/2006/relationships/printerSettings" Target="../printerSettings/printerSettings851.bin"/><Relationship Id="rId10" Type="http://schemas.openxmlformats.org/officeDocument/2006/relationships/printerSettings" Target="../printerSettings/printerSettings838.bin"/><Relationship Id="rId19" Type="http://schemas.openxmlformats.org/officeDocument/2006/relationships/printerSettings" Target="../printerSettings/printerSettings847.bin"/><Relationship Id="rId4" Type="http://schemas.openxmlformats.org/officeDocument/2006/relationships/printerSettings" Target="../printerSettings/printerSettings832.bin"/><Relationship Id="rId9" Type="http://schemas.openxmlformats.org/officeDocument/2006/relationships/printerSettings" Target="../printerSettings/printerSettings837.bin"/><Relationship Id="rId14" Type="http://schemas.openxmlformats.org/officeDocument/2006/relationships/printerSettings" Target="../printerSettings/printerSettings842.bin"/><Relationship Id="rId22" Type="http://schemas.openxmlformats.org/officeDocument/2006/relationships/printerSettings" Target="../printerSettings/printerSettings850.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859.bin"/><Relationship Id="rId13" Type="http://schemas.openxmlformats.org/officeDocument/2006/relationships/printerSettings" Target="../printerSettings/printerSettings864.bin"/><Relationship Id="rId18" Type="http://schemas.openxmlformats.org/officeDocument/2006/relationships/printerSettings" Target="../printerSettings/printerSettings869.bin"/><Relationship Id="rId3" Type="http://schemas.openxmlformats.org/officeDocument/2006/relationships/printerSettings" Target="../printerSettings/printerSettings854.bin"/><Relationship Id="rId21" Type="http://schemas.openxmlformats.org/officeDocument/2006/relationships/printerSettings" Target="../printerSettings/printerSettings872.bin"/><Relationship Id="rId7" Type="http://schemas.openxmlformats.org/officeDocument/2006/relationships/printerSettings" Target="../printerSettings/printerSettings858.bin"/><Relationship Id="rId12" Type="http://schemas.openxmlformats.org/officeDocument/2006/relationships/printerSettings" Target="../printerSettings/printerSettings863.bin"/><Relationship Id="rId17" Type="http://schemas.openxmlformats.org/officeDocument/2006/relationships/printerSettings" Target="../printerSettings/printerSettings868.bin"/><Relationship Id="rId2" Type="http://schemas.openxmlformats.org/officeDocument/2006/relationships/printerSettings" Target="../printerSettings/printerSettings853.bin"/><Relationship Id="rId16" Type="http://schemas.openxmlformats.org/officeDocument/2006/relationships/printerSettings" Target="../printerSettings/printerSettings867.bin"/><Relationship Id="rId20" Type="http://schemas.openxmlformats.org/officeDocument/2006/relationships/printerSettings" Target="../printerSettings/printerSettings871.bin"/><Relationship Id="rId1" Type="http://schemas.openxmlformats.org/officeDocument/2006/relationships/printerSettings" Target="../printerSettings/printerSettings852.bin"/><Relationship Id="rId6" Type="http://schemas.openxmlformats.org/officeDocument/2006/relationships/printerSettings" Target="../printerSettings/printerSettings857.bin"/><Relationship Id="rId11" Type="http://schemas.openxmlformats.org/officeDocument/2006/relationships/printerSettings" Target="../printerSettings/printerSettings862.bin"/><Relationship Id="rId5" Type="http://schemas.openxmlformats.org/officeDocument/2006/relationships/printerSettings" Target="../printerSettings/printerSettings856.bin"/><Relationship Id="rId15" Type="http://schemas.openxmlformats.org/officeDocument/2006/relationships/printerSettings" Target="../printerSettings/printerSettings866.bin"/><Relationship Id="rId23" Type="http://schemas.openxmlformats.org/officeDocument/2006/relationships/printerSettings" Target="../printerSettings/printerSettings874.bin"/><Relationship Id="rId10" Type="http://schemas.openxmlformats.org/officeDocument/2006/relationships/printerSettings" Target="../printerSettings/printerSettings861.bin"/><Relationship Id="rId19" Type="http://schemas.openxmlformats.org/officeDocument/2006/relationships/printerSettings" Target="../printerSettings/printerSettings870.bin"/><Relationship Id="rId4" Type="http://schemas.openxmlformats.org/officeDocument/2006/relationships/printerSettings" Target="../printerSettings/printerSettings855.bin"/><Relationship Id="rId9" Type="http://schemas.openxmlformats.org/officeDocument/2006/relationships/printerSettings" Target="../printerSettings/printerSettings860.bin"/><Relationship Id="rId14" Type="http://schemas.openxmlformats.org/officeDocument/2006/relationships/printerSettings" Target="../printerSettings/printerSettings865.bin"/><Relationship Id="rId22" Type="http://schemas.openxmlformats.org/officeDocument/2006/relationships/printerSettings" Target="../printerSettings/printerSettings873.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882.bin"/><Relationship Id="rId13" Type="http://schemas.openxmlformats.org/officeDocument/2006/relationships/printerSettings" Target="../printerSettings/printerSettings887.bin"/><Relationship Id="rId18" Type="http://schemas.openxmlformats.org/officeDocument/2006/relationships/printerSettings" Target="../printerSettings/printerSettings892.bin"/><Relationship Id="rId3" Type="http://schemas.openxmlformats.org/officeDocument/2006/relationships/printerSettings" Target="../printerSettings/printerSettings877.bin"/><Relationship Id="rId21" Type="http://schemas.openxmlformats.org/officeDocument/2006/relationships/printerSettings" Target="../printerSettings/printerSettings895.bin"/><Relationship Id="rId7" Type="http://schemas.openxmlformats.org/officeDocument/2006/relationships/printerSettings" Target="../printerSettings/printerSettings881.bin"/><Relationship Id="rId12" Type="http://schemas.openxmlformats.org/officeDocument/2006/relationships/printerSettings" Target="../printerSettings/printerSettings886.bin"/><Relationship Id="rId17" Type="http://schemas.openxmlformats.org/officeDocument/2006/relationships/printerSettings" Target="../printerSettings/printerSettings891.bin"/><Relationship Id="rId2" Type="http://schemas.openxmlformats.org/officeDocument/2006/relationships/printerSettings" Target="../printerSettings/printerSettings876.bin"/><Relationship Id="rId16" Type="http://schemas.openxmlformats.org/officeDocument/2006/relationships/printerSettings" Target="../printerSettings/printerSettings890.bin"/><Relationship Id="rId20" Type="http://schemas.openxmlformats.org/officeDocument/2006/relationships/printerSettings" Target="../printerSettings/printerSettings894.bin"/><Relationship Id="rId1" Type="http://schemas.openxmlformats.org/officeDocument/2006/relationships/printerSettings" Target="../printerSettings/printerSettings875.bin"/><Relationship Id="rId6" Type="http://schemas.openxmlformats.org/officeDocument/2006/relationships/printerSettings" Target="../printerSettings/printerSettings880.bin"/><Relationship Id="rId11" Type="http://schemas.openxmlformats.org/officeDocument/2006/relationships/printerSettings" Target="../printerSettings/printerSettings885.bin"/><Relationship Id="rId5" Type="http://schemas.openxmlformats.org/officeDocument/2006/relationships/printerSettings" Target="../printerSettings/printerSettings879.bin"/><Relationship Id="rId15" Type="http://schemas.openxmlformats.org/officeDocument/2006/relationships/printerSettings" Target="../printerSettings/printerSettings889.bin"/><Relationship Id="rId23" Type="http://schemas.openxmlformats.org/officeDocument/2006/relationships/printerSettings" Target="../printerSettings/printerSettings897.bin"/><Relationship Id="rId10" Type="http://schemas.openxmlformats.org/officeDocument/2006/relationships/printerSettings" Target="../printerSettings/printerSettings884.bin"/><Relationship Id="rId19" Type="http://schemas.openxmlformats.org/officeDocument/2006/relationships/printerSettings" Target="../printerSettings/printerSettings893.bin"/><Relationship Id="rId4" Type="http://schemas.openxmlformats.org/officeDocument/2006/relationships/printerSettings" Target="../printerSettings/printerSettings878.bin"/><Relationship Id="rId9" Type="http://schemas.openxmlformats.org/officeDocument/2006/relationships/printerSettings" Target="../printerSettings/printerSettings883.bin"/><Relationship Id="rId14" Type="http://schemas.openxmlformats.org/officeDocument/2006/relationships/printerSettings" Target="../printerSettings/printerSettings888.bin"/><Relationship Id="rId22" Type="http://schemas.openxmlformats.org/officeDocument/2006/relationships/printerSettings" Target="../printerSettings/printerSettings896.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905.bin"/><Relationship Id="rId13" Type="http://schemas.openxmlformats.org/officeDocument/2006/relationships/printerSettings" Target="../printerSettings/printerSettings910.bin"/><Relationship Id="rId18" Type="http://schemas.openxmlformats.org/officeDocument/2006/relationships/printerSettings" Target="../printerSettings/printerSettings915.bin"/><Relationship Id="rId3" Type="http://schemas.openxmlformats.org/officeDocument/2006/relationships/printerSettings" Target="../printerSettings/printerSettings900.bin"/><Relationship Id="rId7" Type="http://schemas.openxmlformats.org/officeDocument/2006/relationships/printerSettings" Target="../printerSettings/printerSettings904.bin"/><Relationship Id="rId12" Type="http://schemas.openxmlformats.org/officeDocument/2006/relationships/printerSettings" Target="../printerSettings/printerSettings909.bin"/><Relationship Id="rId17" Type="http://schemas.openxmlformats.org/officeDocument/2006/relationships/printerSettings" Target="../printerSettings/printerSettings914.bin"/><Relationship Id="rId2" Type="http://schemas.openxmlformats.org/officeDocument/2006/relationships/printerSettings" Target="../printerSettings/printerSettings899.bin"/><Relationship Id="rId16" Type="http://schemas.openxmlformats.org/officeDocument/2006/relationships/printerSettings" Target="../printerSettings/printerSettings913.bin"/><Relationship Id="rId1" Type="http://schemas.openxmlformats.org/officeDocument/2006/relationships/printerSettings" Target="../printerSettings/printerSettings898.bin"/><Relationship Id="rId6" Type="http://schemas.openxmlformats.org/officeDocument/2006/relationships/printerSettings" Target="../printerSettings/printerSettings903.bin"/><Relationship Id="rId11" Type="http://schemas.openxmlformats.org/officeDocument/2006/relationships/printerSettings" Target="../printerSettings/printerSettings908.bin"/><Relationship Id="rId5" Type="http://schemas.openxmlformats.org/officeDocument/2006/relationships/printerSettings" Target="../printerSettings/printerSettings902.bin"/><Relationship Id="rId15" Type="http://schemas.openxmlformats.org/officeDocument/2006/relationships/printerSettings" Target="../printerSettings/printerSettings912.bin"/><Relationship Id="rId10" Type="http://schemas.openxmlformats.org/officeDocument/2006/relationships/printerSettings" Target="../printerSettings/printerSettings907.bin"/><Relationship Id="rId4" Type="http://schemas.openxmlformats.org/officeDocument/2006/relationships/printerSettings" Target="../printerSettings/printerSettings901.bin"/><Relationship Id="rId9" Type="http://schemas.openxmlformats.org/officeDocument/2006/relationships/printerSettings" Target="../printerSettings/printerSettings906.bin"/><Relationship Id="rId14" Type="http://schemas.openxmlformats.org/officeDocument/2006/relationships/printerSettings" Target="../printerSettings/printerSettings911.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923.bin"/><Relationship Id="rId13" Type="http://schemas.openxmlformats.org/officeDocument/2006/relationships/printerSettings" Target="../printerSettings/printerSettings928.bin"/><Relationship Id="rId18" Type="http://schemas.openxmlformats.org/officeDocument/2006/relationships/printerSettings" Target="../printerSettings/printerSettings933.bin"/><Relationship Id="rId3" Type="http://schemas.openxmlformats.org/officeDocument/2006/relationships/printerSettings" Target="../printerSettings/printerSettings918.bin"/><Relationship Id="rId7" Type="http://schemas.openxmlformats.org/officeDocument/2006/relationships/printerSettings" Target="../printerSettings/printerSettings922.bin"/><Relationship Id="rId12" Type="http://schemas.openxmlformats.org/officeDocument/2006/relationships/printerSettings" Target="../printerSettings/printerSettings927.bin"/><Relationship Id="rId17" Type="http://schemas.openxmlformats.org/officeDocument/2006/relationships/printerSettings" Target="../printerSettings/printerSettings932.bin"/><Relationship Id="rId2" Type="http://schemas.openxmlformats.org/officeDocument/2006/relationships/printerSettings" Target="../printerSettings/printerSettings917.bin"/><Relationship Id="rId16" Type="http://schemas.openxmlformats.org/officeDocument/2006/relationships/printerSettings" Target="../printerSettings/printerSettings931.bin"/><Relationship Id="rId20" Type="http://schemas.openxmlformats.org/officeDocument/2006/relationships/printerSettings" Target="../printerSettings/printerSettings935.bin"/><Relationship Id="rId1" Type="http://schemas.openxmlformats.org/officeDocument/2006/relationships/printerSettings" Target="../printerSettings/printerSettings916.bin"/><Relationship Id="rId6" Type="http://schemas.openxmlformats.org/officeDocument/2006/relationships/printerSettings" Target="../printerSettings/printerSettings921.bin"/><Relationship Id="rId11" Type="http://schemas.openxmlformats.org/officeDocument/2006/relationships/printerSettings" Target="../printerSettings/printerSettings926.bin"/><Relationship Id="rId5" Type="http://schemas.openxmlformats.org/officeDocument/2006/relationships/printerSettings" Target="../printerSettings/printerSettings920.bin"/><Relationship Id="rId15" Type="http://schemas.openxmlformats.org/officeDocument/2006/relationships/printerSettings" Target="../printerSettings/printerSettings930.bin"/><Relationship Id="rId10" Type="http://schemas.openxmlformats.org/officeDocument/2006/relationships/printerSettings" Target="../printerSettings/printerSettings925.bin"/><Relationship Id="rId19" Type="http://schemas.openxmlformats.org/officeDocument/2006/relationships/printerSettings" Target="../printerSettings/printerSettings934.bin"/><Relationship Id="rId4" Type="http://schemas.openxmlformats.org/officeDocument/2006/relationships/printerSettings" Target="../printerSettings/printerSettings919.bin"/><Relationship Id="rId9" Type="http://schemas.openxmlformats.org/officeDocument/2006/relationships/printerSettings" Target="../printerSettings/printerSettings924.bin"/><Relationship Id="rId14" Type="http://schemas.openxmlformats.org/officeDocument/2006/relationships/printerSettings" Target="../printerSettings/printerSettings929.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943.bin"/><Relationship Id="rId13" Type="http://schemas.openxmlformats.org/officeDocument/2006/relationships/printerSettings" Target="../printerSettings/printerSettings948.bin"/><Relationship Id="rId18" Type="http://schemas.openxmlformats.org/officeDocument/2006/relationships/printerSettings" Target="../printerSettings/printerSettings953.bin"/><Relationship Id="rId3" Type="http://schemas.openxmlformats.org/officeDocument/2006/relationships/printerSettings" Target="../printerSettings/printerSettings938.bin"/><Relationship Id="rId21" Type="http://schemas.openxmlformats.org/officeDocument/2006/relationships/printerSettings" Target="../printerSettings/printerSettings956.bin"/><Relationship Id="rId7" Type="http://schemas.openxmlformats.org/officeDocument/2006/relationships/printerSettings" Target="../printerSettings/printerSettings942.bin"/><Relationship Id="rId12" Type="http://schemas.openxmlformats.org/officeDocument/2006/relationships/printerSettings" Target="../printerSettings/printerSettings947.bin"/><Relationship Id="rId17" Type="http://schemas.openxmlformats.org/officeDocument/2006/relationships/printerSettings" Target="../printerSettings/printerSettings952.bin"/><Relationship Id="rId2" Type="http://schemas.openxmlformats.org/officeDocument/2006/relationships/printerSettings" Target="../printerSettings/printerSettings937.bin"/><Relationship Id="rId16" Type="http://schemas.openxmlformats.org/officeDocument/2006/relationships/printerSettings" Target="../printerSettings/printerSettings951.bin"/><Relationship Id="rId20" Type="http://schemas.openxmlformats.org/officeDocument/2006/relationships/printerSettings" Target="../printerSettings/printerSettings955.bin"/><Relationship Id="rId1" Type="http://schemas.openxmlformats.org/officeDocument/2006/relationships/printerSettings" Target="../printerSettings/printerSettings936.bin"/><Relationship Id="rId6" Type="http://schemas.openxmlformats.org/officeDocument/2006/relationships/printerSettings" Target="../printerSettings/printerSettings941.bin"/><Relationship Id="rId11" Type="http://schemas.openxmlformats.org/officeDocument/2006/relationships/printerSettings" Target="../printerSettings/printerSettings946.bin"/><Relationship Id="rId5" Type="http://schemas.openxmlformats.org/officeDocument/2006/relationships/printerSettings" Target="../printerSettings/printerSettings940.bin"/><Relationship Id="rId15" Type="http://schemas.openxmlformats.org/officeDocument/2006/relationships/printerSettings" Target="../printerSettings/printerSettings950.bin"/><Relationship Id="rId10" Type="http://schemas.openxmlformats.org/officeDocument/2006/relationships/printerSettings" Target="../printerSettings/printerSettings945.bin"/><Relationship Id="rId19" Type="http://schemas.openxmlformats.org/officeDocument/2006/relationships/printerSettings" Target="../printerSettings/printerSettings954.bin"/><Relationship Id="rId4" Type="http://schemas.openxmlformats.org/officeDocument/2006/relationships/printerSettings" Target="../printerSettings/printerSettings939.bin"/><Relationship Id="rId9" Type="http://schemas.openxmlformats.org/officeDocument/2006/relationships/printerSettings" Target="../printerSettings/printerSettings944.bin"/><Relationship Id="rId14" Type="http://schemas.openxmlformats.org/officeDocument/2006/relationships/printerSettings" Target="../printerSettings/printerSettings94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8.bin"/><Relationship Id="rId13" Type="http://schemas.openxmlformats.org/officeDocument/2006/relationships/printerSettings" Target="../printerSettings/printerSettings93.bin"/><Relationship Id="rId18" Type="http://schemas.openxmlformats.org/officeDocument/2006/relationships/printerSettings" Target="../printerSettings/printerSettings98.bin"/><Relationship Id="rId26" Type="http://schemas.openxmlformats.org/officeDocument/2006/relationships/printerSettings" Target="../printerSettings/printerSettings106.bin"/><Relationship Id="rId3" Type="http://schemas.openxmlformats.org/officeDocument/2006/relationships/printerSettings" Target="../printerSettings/printerSettings83.bin"/><Relationship Id="rId21" Type="http://schemas.openxmlformats.org/officeDocument/2006/relationships/printerSettings" Target="../printerSettings/printerSettings101.bin"/><Relationship Id="rId7" Type="http://schemas.openxmlformats.org/officeDocument/2006/relationships/printerSettings" Target="../printerSettings/printerSettings87.bin"/><Relationship Id="rId12" Type="http://schemas.openxmlformats.org/officeDocument/2006/relationships/printerSettings" Target="../printerSettings/printerSettings92.bin"/><Relationship Id="rId17" Type="http://schemas.openxmlformats.org/officeDocument/2006/relationships/printerSettings" Target="../printerSettings/printerSettings97.bin"/><Relationship Id="rId25" Type="http://schemas.openxmlformats.org/officeDocument/2006/relationships/printerSettings" Target="../printerSettings/printerSettings105.bin"/><Relationship Id="rId2" Type="http://schemas.openxmlformats.org/officeDocument/2006/relationships/printerSettings" Target="../printerSettings/printerSettings82.bin"/><Relationship Id="rId16" Type="http://schemas.openxmlformats.org/officeDocument/2006/relationships/printerSettings" Target="../printerSettings/printerSettings96.bin"/><Relationship Id="rId20" Type="http://schemas.openxmlformats.org/officeDocument/2006/relationships/printerSettings" Target="../printerSettings/printerSettings100.bin"/><Relationship Id="rId29" Type="http://schemas.openxmlformats.org/officeDocument/2006/relationships/printerSettings" Target="../printerSettings/printerSettings109.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11" Type="http://schemas.openxmlformats.org/officeDocument/2006/relationships/printerSettings" Target="../printerSettings/printerSettings91.bin"/><Relationship Id="rId24" Type="http://schemas.openxmlformats.org/officeDocument/2006/relationships/printerSettings" Target="../printerSettings/printerSettings104.bin"/><Relationship Id="rId32" Type="http://schemas.openxmlformats.org/officeDocument/2006/relationships/printerSettings" Target="../printerSettings/printerSettings112.bin"/><Relationship Id="rId5" Type="http://schemas.openxmlformats.org/officeDocument/2006/relationships/printerSettings" Target="../printerSettings/printerSettings85.bin"/><Relationship Id="rId15" Type="http://schemas.openxmlformats.org/officeDocument/2006/relationships/printerSettings" Target="../printerSettings/printerSettings95.bin"/><Relationship Id="rId23" Type="http://schemas.openxmlformats.org/officeDocument/2006/relationships/printerSettings" Target="../printerSettings/printerSettings103.bin"/><Relationship Id="rId28" Type="http://schemas.openxmlformats.org/officeDocument/2006/relationships/printerSettings" Target="../printerSettings/printerSettings108.bin"/><Relationship Id="rId10" Type="http://schemas.openxmlformats.org/officeDocument/2006/relationships/printerSettings" Target="../printerSettings/printerSettings90.bin"/><Relationship Id="rId19" Type="http://schemas.openxmlformats.org/officeDocument/2006/relationships/printerSettings" Target="../printerSettings/printerSettings99.bin"/><Relationship Id="rId31" Type="http://schemas.openxmlformats.org/officeDocument/2006/relationships/printerSettings" Target="../printerSettings/printerSettings111.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 Id="rId14" Type="http://schemas.openxmlformats.org/officeDocument/2006/relationships/printerSettings" Target="../printerSettings/printerSettings94.bin"/><Relationship Id="rId22" Type="http://schemas.openxmlformats.org/officeDocument/2006/relationships/printerSettings" Target="../printerSettings/printerSettings102.bin"/><Relationship Id="rId27" Type="http://schemas.openxmlformats.org/officeDocument/2006/relationships/printerSettings" Target="../printerSettings/printerSettings107.bin"/><Relationship Id="rId30" Type="http://schemas.openxmlformats.org/officeDocument/2006/relationships/printerSettings" Target="../printerSettings/printerSettings110.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964.bin"/><Relationship Id="rId13" Type="http://schemas.openxmlformats.org/officeDocument/2006/relationships/printerSettings" Target="../printerSettings/printerSettings969.bin"/><Relationship Id="rId18" Type="http://schemas.openxmlformats.org/officeDocument/2006/relationships/printerSettings" Target="../printerSettings/printerSettings974.bin"/><Relationship Id="rId3" Type="http://schemas.openxmlformats.org/officeDocument/2006/relationships/printerSettings" Target="../printerSettings/printerSettings959.bin"/><Relationship Id="rId7" Type="http://schemas.openxmlformats.org/officeDocument/2006/relationships/printerSettings" Target="../printerSettings/printerSettings963.bin"/><Relationship Id="rId12" Type="http://schemas.openxmlformats.org/officeDocument/2006/relationships/printerSettings" Target="../printerSettings/printerSettings968.bin"/><Relationship Id="rId17" Type="http://schemas.openxmlformats.org/officeDocument/2006/relationships/printerSettings" Target="../printerSettings/printerSettings973.bin"/><Relationship Id="rId2" Type="http://schemas.openxmlformats.org/officeDocument/2006/relationships/printerSettings" Target="../printerSettings/printerSettings958.bin"/><Relationship Id="rId16" Type="http://schemas.openxmlformats.org/officeDocument/2006/relationships/printerSettings" Target="../printerSettings/printerSettings972.bin"/><Relationship Id="rId1" Type="http://schemas.openxmlformats.org/officeDocument/2006/relationships/printerSettings" Target="../printerSettings/printerSettings957.bin"/><Relationship Id="rId6" Type="http://schemas.openxmlformats.org/officeDocument/2006/relationships/printerSettings" Target="../printerSettings/printerSettings962.bin"/><Relationship Id="rId11" Type="http://schemas.openxmlformats.org/officeDocument/2006/relationships/printerSettings" Target="../printerSettings/printerSettings967.bin"/><Relationship Id="rId5" Type="http://schemas.openxmlformats.org/officeDocument/2006/relationships/printerSettings" Target="../printerSettings/printerSettings961.bin"/><Relationship Id="rId15" Type="http://schemas.openxmlformats.org/officeDocument/2006/relationships/printerSettings" Target="../printerSettings/printerSettings971.bin"/><Relationship Id="rId10" Type="http://schemas.openxmlformats.org/officeDocument/2006/relationships/printerSettings" Target="../printerSettings/printerSettings966.bin"/><Relationship Id="rId19" Type="http://schemas.openxmlformats.org/officeDocument/2006/relationships/printerSettings" Target="../printerSettings/printerSettings975.bin"/><Relationship Id="rId4" Type="http://schemas.openxmlformats.org/officeDocument/2006/relationships/printerSettings" Target="../printerSettings/printerSettings960.bin"/><Relationship Id="rId9" Type="http://schemas.openxmlformats.org/officeDocument/2006/relationships/printerSettings" Target="../printerSettings/printerSettings965.bin"/><Relationship Id="rId14" Type="http://schemas.openxmlformats.org/officeDocument/2006/relationships/printerSettings" Target="../printerSettings/printerSettings970.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983.bin"/><Relationship Id="rId13" Type="http://schemas.openxmlformats.org/officeDocument/2006/relationships/printerSettings" Target="../printerSettings/printerSettings988.bin"/><Relationship Id="rId18" Type="http://schemas.openxmlformats.org/officeDocument/2006/relationships/printerSettings" Target="../printerSettings/printerSettings993.bin"/><Relationship Id="rId3" Type="http://schemas.openxmlformats.org/officeDocument/2006/relationships/printerSettings" Target="../printerSettings/printerSettings978.bin"/><Relationship Id="rId21" Type="http://schemas.openxmlformats.org/officeDocument/2006/relationships/printerSettings" Target="../printerSettings/printerSettings996.bin"/><Relationship Id="rId7" Type="http://schemas.openxmlformats.org/officeDocument/2006/relationships/printerSettings" Target="../printerSettings/printerSettings982.bin"/><Relationship Id="rId12" Type="http://schemas.openxmlformats.org/officeDocument/2006/relationships/printerSettings" Target="../printerSettings/printerSettings987.bin"/><Relationship Id="rId17" Type="http://schemas.openxmlformats.org/officeDocument/2006/relationships/printerSettings" Target="../printerSettings/printerSettings992.bin"/><Relationship Id="rId2" Type="http://schemas.openxmlformats.org/officeDocument/2006/relationships/printerSettings" Target="../printerSettings/printerSettings977.bin"/><Relationship Id="rId16" Type="http://schemas.openxmlformats.org/officeDocument/2006/relationships/printerSettings" Target="../printerSettings/printerSettings991.bin"/><Relationship Id="rId20" Type="http://schemas.openxmlformats.org/officeDocument/2006/relationships/printerSettings" Target="../printerSettings/printerSettings995.bin"/><Relationship Id="rId1" Type="http://schemas.openxmlformats.org/officeDocument/2006/relationships/printerSettings" Target="../printerSettings/printerSettings976.bin"/><Relationship Id="rId6" Type="http://schemas.openxmlformats.org/officeDocument/2006/relationships/printerSettings" Target="../printerSettings/printerSettings981.bin"/><Relationship Id="rId11" Type="http://schemas.openxmlformats.org/officeDocument/2006/relationships/printerSettings" Target="../printerSettings/printerSettings986.bin"/><Relationship Id="rId24" Type="http://schemas.openxmlformats.org/officeDocument/2006/relationships/printerSettings" Target="../printerSettings/printerSettings999.bin"/><Relationship Id="rId5" Type="http://schemas.openxmlformats.org/officeDocument/2006/relationships/printerSettings" Target="../printerSettings/printerSettings980.bin"/><Relationship Id="rId15" Type="http://schemas.openxmlformats.org/officeDocument/2006/relationships/printerSettings" Target="../printerSettings/printerSettings990.bin"/><Relationship Id="rId23" Type="http://schemas.openxmlformats.org/officeDocument/2006/relationships/printerSettings" Target="../printerSettings/printerSettings998.bin"/><Relationship Id="rId10" Type="http://schemas.openxmlformats.org/officeDocument/2006/relationships/printerSettings" Target="../printerSettings/printerSettings985.bin"/><Relationship Id="rId19" Type="http://schemas.openxmlformats.org/officeDocument/2006/relationships/printerSettings" Target="../printerSettings/printerSettings994.bin"/><Relationship Id="rId4" Type="http://schemas.openxmlformats.org/officeDocument/2006/relationships/printerSettings" Target="../printerSettings/printerSettings979.bin"/><Relationship Id="rId9" Type="http://schemas.openxmlformats.org/officeDocument/2006/relationships/printerSettings" Target="../printerSettings/printerSettings984.bin"/><Relationship Id="rId14" Type="http://schemas.openxmlformats.org/officeDocument/2006/relationships/printerSettings" Target="../printerSettings/printerSettings989.bin"/><Relationship Id="rId22" Type="http://schemas.openxmlformats.org/officeDocument/2006/relationships/printerSettings" Target="../printerSettings/printerSettings997.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1007.bin"/><Relationship Id="rId13" Type="http://schemas.openxmlformats.org/officeDocument/2006/relationships/printerSettings" Target="../printerSettings/printerSettings1012.bin"/><Relationship Id="rId18" Type="http://schemas.openxmlformats.org/officeDocument/2006/relationships/printerSettings" Target="../printerSettings/printerSettings1017.bin"/><Relationship Id="rId26" Type="http://schemas.openxmlformats.org/officeDocument/2006/relationships/printerSettings" Target="../printerSettings/printerSettings1025.bin"/><Relationship Id="rId3" Type="http://schemas.openxmlformats.org/officeDocument/2006/relationships/printerSettings" Target="../printerSettings/printerSettings1002.bin"/><Relationship Id="rId21" Type="http://schemas.openxmlformats.org/officeDocument/2006/relationships/printerSettings" Target="../printerSettings/printerSettings1020.bin"/><Relationship Id="rId7" Type="http://schemas.openxmlformats.org/officeDocument/2006/relationships/printerSettings" Target="../printerSettings/printerSettings1006.bin"/><Relationship Id="rId12" Type="http://schemas.openxmlformats.org/officeDocument/2006/relationships/printerSettings" Target="../printerSettings/printerSettings1011.bin"/><Relationship Id="rId17" Type="http://schemas.openxmlformats.org/officeDocument/2006/relationships/printerSettings" Target="../printerSettings/printerSettings1016.bin"/><Relationship Id="rId25" Type="http://schemas.openxmlformats.org/officeDocument/2006/relationships/printerSettings" Target="../printerSettings/printerSettings1024.bin"/><Relationship Id="rId2" Type="http://schemas.openxmlformats.org/officeDocument/2006/relationships/printerSettings" Target="../printerSettings/printerSettings1001.bin"/><Relationship Id="rId16" Type="http://schemas.openxmlformats.org/officeDocument/2006/relationships/printerSettings" Target="../printerSettings/printerSettings1015.bin"/><Relationship Id="rId20" Type="http://schemas.openxmlformats.org/officeDocument/2006/relationships/printerSettings" Target="../printerSettings/printerSettings1019.bin"/><Relationship Id="rId29" Type="http://schemas.openxmlformats.org/officeDocument/2006/relationships/printerSettings" Target="../printerSettings/printerSettings1028.bin"/><Relationship Id="rId1" Type="http://schemas.openxmlformats.org/officeDocument/2006/relationships/printerSettings" Target="../printerSettings/printerSettings1000.bin"/><Relationship Id="rId6" Type="http://schemas.openxmlformats.org/officeDocument/2006/relationships/printerSettings" Target="../printerSettings/printerSettings1005.bin"/><Relationship Id="rId11" Type="http://schemas.openxmlformats.org/officeDocument/2006/relationships/printerSettings" Target="../printerSettings/printerSettings1010.bin"/><Relationship Id="rId24" Type="http://schemas.openxmlformats.org/officeDocument/2006/relationships/printerSettings" Target="../printerSettings/printerSettings1023.bin"/><Relationship Id="rId32" Type="http://schemas.openxmlformats.org/officeDocument/2006/relationships/printerSettings" Target="../printerSettings/printerSettings1031.bin"/><Relationship Id="rId5" Type="http://schemas.openxmlformats.org/officeDocument/2006/relationships/printerSettings" Target="../printerSettings/printerSettings1004.bin"/><Relationship Id="rId15" Type="http://schemas.openxmlformats.org/officeDocument/2006/relationships/printerSettings" Target="../printerSettings/printerSettings1014.bin"/><Relationship Id="rId23" Type="http://schemas.openxmlformats.org/officeDocument/2006/relationships/printerSettings" Target="../printerSettings/printerSettings1022.bin"/><Relationship Id="rId28" Type="http://schemas.openxmlformats.org/officeDocument/2006/relationships/printerSettings" Target="../printerSettings/printerSettings1027.bin"/><Relationship Id="rId10" Type="http://schemas.openxmlformats.org/officeDocument/2006/relationships/printerSettings" Target="../printerSettings/printerSettings1009.bin"/><Relationship Id="rId19" Type="http://schemas.openxmlformats.org/officeDocument/2006/relationships/printerSettings" Target="../printerSettings/printerSettings1018.bin"/><Relationship Id="rId31" Type="http://schemas.openxmlformats.org/officeDocument/2006/relationships/printerSettings" Target="../printerSettings/printerSettings1030.bin"/><Relationship Id="rId4" Type="http://schemas.openxmlformats.org/officeDocument/2006/relationships/printerSettings" Target="../printerSettings/printerSettings1003.bin"/><Relationship Id="rId9" Type="http://schemas.openxmlformats.org/officeDocument/2006/relationships/printerSettings" Target="../printerSettings/printerSettings1008.bin"/><Relationship Id="rId14" Type="http://schemas.openxmlformats.org/officeDocument/2006/relationships/printerSettings" Target="../printerSettings/printerSettings1013.bin"/><Relationship Id="rId22" Type="http://schemas.openxmlformats.org/officeDocument/2006/relationships/printerSettings" Target="../printerSettings/printerSettings1021.bin"/><Relationship Id="rId27" Type="http://schemas.openxmlformats.org/officeDocument/2006/relationships/printerSettings" Target="../printerSettings/printerSettings1026.bin"/><Relationship Id="rId30" Type="http://schemas.openxmlformats.org/officeDocument/2006/relationships/printerSettings" Target="../printerSettings/printerSettings1029.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1039.bin"/><Relationship Id="rId13" Type="http://schemas.openxmlformats.org/officeDocument/2006/relationships/printerSettings" Target="../printerSettings/printerSettings1044.bin"/><Relationship Id="rId18" Type="http://schemas.openxmlformats.org/officeDocument/2006/relationships/printerSettings" Target="../printerSettings/printerSettings1049.bin"/><Relationship Id="rId3" Type="http://schemas.openxmlformats.org/officeDocument/2006/relationships/printerSettings" Target="../printerSettings/printerSettings1034.bin"/><Relationship Id="rId7" Type="http://schemas.openxmlformats.org/officeDocument/2006/relationships/printerSettings" Target="../printerSettings/printerSettings1038.bin"/><Relationship Id="rId12" Type="http://schemas.openxmlformats.org/officeDocument/2006/relationships/printerSettings" Target="../printerSettings/printerSettings1043.bin"/><Relationship Id="rId17" Type="http://schemas.openxmlformats.org/officeDocument/2006/relationships/printerSettings" Target="../printerSettings/printerSettings1048.bin"/><Relationship Id="rId2" Type="http://schemas.openxmlformats.org/officeDocument/2006/relationships/printerSettings" Target="../printerSettings/printerSettings1033.bin"/><Relationship Id="rId16" Type="http://schemas.openxmlformats.org/officeDocument/2006/relationships/printerSettings" Target="../printerSettings/printerSettings1047.bin"/><Relationship Id="rId1" Type="http://schemas.openxmlformats.org/officeDocument/2006/relationships/printerSettings" Target="../printerSettings/printerSettings1032.bin"/><Relationship Id="rId6" Type="http://schemas.openxmlformats.org/officeDocument/2006/relationships/printerSettings" Target="../printerSettings/printerSettings1037.bin"/><Relationship Id="rId11" Type="http://schemas.openxmlformats.org/officeDocument/2006/relationships/printerSettings" Target="../printerSettings/printerSettings1042.bin"/><Relationship Id="rId5" Type="http://schemas.openxmlformats.org/officeDocument/2006/relationships/printerSettings" Target="../printerSettings/printerSettings1036.bin"/><Relationship Id="rId15" Type="http://schemas.openxmlformats.org/officeDocument/2006/relationships/printerSettings" Target="../printerSettings/printerSettings1046.bin"/><Relationship Id="rId10" Type="http://schemas.openxmlformats.org/officeDocument/2006/relationships/printerSettings" Target="../printerSettings/printerSettings1041.bin"/><Relationship Id="rId19" Type="http://schemas.openxmlformats.org/officeDocument/2006/relationships/printerSettings" Target="../printerSettings/printerSettings1050.bin"/><Relationship Id="rId4" Type="http://schemas.openxmlformats.org/officeDocument/2006/relationships/printerSettings" Target="../printerSettings/printerSettings1035.bin"/><Relationship Id="rId9" Type="http://schemas.openxmlformats.org/officeDocument/2006/relationships/printerSettings" Target="../printerSettings/printerSettings1040.bin"/><Relationship Id="rId14" Type="http://schemas.openxmlformats.org/officeDocument/2006/relationships/printerSettings" Target="../printerSettings/printerSettings1045.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1058.bin"/><Relationship Id="rId13" Type="http://schemas.openxmlformats.org/officeDocument/2006/relationships/printerSettings" Target="../printerSettings/printerSettings1063.bin"/><Relationship Id="rId18" Type="http://schemas.openxmlformats.org/officeDocument/2006/relationships/printerSettings" Target="../printerSettings/printerSettings1068.bin"/><Relationship Id="rId26" Type="http://schemas.openxmlformats.org/officeDocument/2006/relationships/printerSettings" Target="../printerSettings/printerSettings1076.bin"/><Relationship Id="rId3" Type="http://schemas.openxmlformats.org/officeDocument/2006/relationships/printerSettings" Target="../printerSettings/printerSettings1053.bin"/><Relationship Id="rId21" Type="http://schemas.openxmlformats.org/officeDocument/2006/relationships/printerSettings" Target="../printerSettings/printerSettings1071.bin"/><Relationship Id="rId7" Type="http://schemas.openxmlformats.org/officeDocument/2006/relationships/printerSettings" Target="../printerSettings/printerSettings1057.bin"/><Relationship Id="rId12" Type="http://schemas.openxmlformats.org/officeDocument/2006/relationships/printerSettings" Target="../printerSettings/printerSettings1062.bin"/><Relationship Id="rId17" Type="http://schemas.openxmlformats.org/officeDocument/2006/relationships/printerSettings" Target="../printerSettings/printerSettings1067.bin"/><Relationship Id="rId25" Type="http://schemas.openxmlformats.org/officeDocument/2006/relationships/printerSettings" Target="../printerSettings/printerSettings1075.bin"/><Relationship Id="rId2" Type="http://schemas.openxmlformats.org/officeDocument/2006/relationships/printerSettings" Target="../printerSettings/printerSettings1052.bin"/><Relationship Id="rId16" Type="http://schemas.openxmlformats.org/officeDocument/2006/relationships/printerSettings" Target="../printerSettings/printerSettings1066.bin"/><Relationship Id="rId20" Type="http://schemas.openxmlformats.org/officeDocument/2006/relationships/printerSettings" Target="../printerSettings/printerSettings1070.bin"/><Relationship Id="rId29" Type="http://schemas.openxmlformats.org/officeDocument/2006/relationships/printerSettings" Target="../printerSettings/printerSettings1079.bin"/><Relationship Id="rId1" Type="http://schemas.openxmlformats.org/officeDocument/2006/relationships/printerSettings" Target="../printerSettings/printerSettings1051.bin"/><Relationship Id="rId6" Type="http://schemas.openxmlformats.org/officeDocument/2006/relationships/printerSettings" Target="../printerSettings/printerSettings1056.bin"/><Relationship Id="rId11" Type="http://schemas.openxmlformats.org/officeDocument/2006/relationships/printerSettings" Target="../printerSettings/printerSettings1061.bin"/><Relationship Id="rId24" Type="http://schemas.openxmlformats.org/officeDocument/2006/relationships/printerSettings" Target="../printerSettings/printerSettings1074.bin"/><Relationship Id="rId32" Type="http://schemas.openxmlformats.org/officeDocument/2006/relationships/printerSettings" Target="../printerSettings/printerSettings1082.bin"/><Relationship Id="rId5" Type="http://schemas.openxmlformats.org/officeDocument/2006/relationships/printerSettings" Target="../printerSettings/printerSettings1055.bin"/><Relationship Id="rId15" Type="http://schemas.openxmlformats.org/officeDocument/2006/relationships/printerSettings" Target="../printerSettings/printerSettings1065.bin"/><Relationship Id="rId23" Type="http://schemas.openxmlformats.org/officeDocument/2006/relationships/printerSettings" Target="../printerSettings/printerSettings1073.bin"/><Relationship Id="rId28" Type="http://schemas.openxmlformats.org/officeDocument/2006/relationships/printerSettings" Target="../printerSettings/printerSettings1078.bin"/><Relationship Id="rId10" Type="http://schemas.openxmlformats.org/officeDocument/2006/relationships/printerSettings" Target="../printerSettings/printerSettings1060.bin"/><Relationship Id="rId19" Type="http://schemas.openxmlformats.org/officeDocument/2006/relationships/printerSettings" Target="../printerSettings/printerSettings1069.bin"/><Relationship Id="rId31" Type="http://schemas.openxmlformats.org/officeDocument/2006/relationships/printerSettings" Target="../printerSettings/printerSettings1081.bin"/><Relationship Id="rId4" Type="http://schemas.openxmlformats.org/officeDocument/2006/relationships/printerSettings" Target="../printerSettings/printerSettings1054.bin"/><Relationship Id="rId9" Type="http://schemas.openxmlformats.org/officeDocument/2006/relationships/printerSettings" Target="../printerSettings/printerSettings1059.bin"/><Relationship Id="rId14" Type="http://schemas.openxmlformats.org/officeDocument/2006/relationships/printerSettings" Target="../printerSettings/printerSettings1064.bin"/><Relationship Id="rId22" Type="http://schemas.openxmlformats.org/officeDocument/2006/relationships/printerSettings" Target="../printerSettings/printerSettings1072.bin"/><Relationship Id="rId27" Type="http://schemas.openxmlformats.org/officeDocument/2006/relationships/printerSettings" Target="../printerSettings/printerSettings1077.bin"/><Relationship Id="rId30" Type="http://schemas.openxmlformats.org/officeDocument/2006/relationships/printerSettings" Target="../printerSettings/printerSettings1080.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1090.bin"/><Relationship Id="rId13" Type="http://schemas.openxmlformats.org/officeDocument/2006/relationships/printerSettings" Target="../printerSettings/printerSettings1095.bin"/><Relationship Id="rId18" Type="http://schemas.openxmlformats.org/officeDocument/2006/relationships/printerSettings" Target="../printerSettings/printerSettings1100.bin"/><Relationship Id="rId3" Type="http://schemas.openxmlformats.org/officeDocument/2006/relationships/printerSettings" Target="../printerSettings/printerSettings1085.bin"/><Relationship Id="rId7" Type="http://schemas.openxmlformats.org/officeDocument/2006/relationships/printerSettings" Target="../printerSettings/printerSettings1089.bin"/><Relationship Id="rId12" Type="http://schemas.openxmlformats.org/officeDocument/2006/relationships/printerSettings" Target="../printerSettings/printerSettings1094.bin"/><Relationship Id="rId17" Type="http://schemas.openxmlformats.org/officeDocument/2006/relationships/printerSettings" Target="../printerSettings/printerSettings1099.bin"/><Relationship Id="rId2" Type="http://schemas.openxmlformats.org/officeDocument/2006/relationships/printerSettings" Target="../printerSettings/printerSettings1084.bin"/><Relationship Id="rId16" Type="http://schemas.openxmlformats.org/officeDocument/2006/relationships/printerSettings" Target="../printerSettings/printerSettings1098.bin"/><Relationship Id="rId1" Type="http://schemas.openxmlformats.org/officeDocument/2006/relationships/printerSettings" Target="../printerSettings/printerSettings1083.bin"/><Relationship Id="rId6" Type="http://schemas.openxmlformats.org/officeDocument/2006/relationships/printerSettings" Target="../printerSettings/printerSettings1088.bin"/><Relationship Id="rId11" Type="http://schemas.openxmlformats.org/officeDocument/2006/relationships/printerSettings" Target="../printerSettings/printerSettings1093.bin"/><Relationship Id="rId5" Type="http://schemas.openxmlformats.org/officeDocument/2006/relationships/printerSettings" Target="../printerSettings/printerSettings1087.bin"/><Relationship Id="rId15" Type="http://schemas.openxmlformats.org/officeDocument/2006/relationships/printerSettings" Target="../printerSettings/printerSettings1097.bin"/><Relationship Id="rId10" Type="http://schemas.openxmlformats.org/officeDocument/2006/relationships/printerSettings" Target="../printerSettings/printerSettings1092.bin"/><Relationship Id="rId4" Type="http://schemas.openxmlformats.org/officeDocument/2006/relationships/printerSettings" Target="../printerSettings/printerSettings1086.bin"/><Relationship Id="rId9" Type="http://schemas.openxmlformats.org/officeDocument/2006/relationships/printerSettings" Target="../printerSettings/printerSettings1091.bin"/><Relationship Id="rId14" Type="http://schemas.openxmlformats.org/officeDocument/2006/relationships/printerSettings" Target="../printerSettings/printerSettings1096.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1108.bin"/><Relationship Id="rId13" Type="http://schemas.openxmlformats.org/officeDocument/2006/relationships/printerSettings" Target="../printerSettings/printerSettings1113.bin"/><Relationship Id="rId3" Type="http://schemas.openxmlformats.org/officeDocument/2006/relationships/printerSettings" Target="../printerSettings/printerSettings1103.bin"/><Relationship Id="rId7" Type="http://schemas.openxmlformats.org/officeDocument/2006/relationships/printerSettings" Target="../printerSettings/printerSettings1107.bin"/><Relationship Id="rId12" Type="http://schemas.openxmlformats.org/officeDocument/2006/relationships/printerSettings" Target="../printerSettings/printerSettings1112.bin"/><Relationship Id="rId17" Type="http://schemas.openxmlformats.org/officeDocument/2006/relationships/printerSettings" Target="../printerSettings/printerSettings1117.bin"/><Relationship Id="rId2" Type="http://schemas.openxmlformats.org/officeDocument/2006/relationships/printerSettings" Target="../printerSettings/printerSettings1102.bin"/><Relationship Id="rId16" Type="http://schemas.openxmlformats.org/officeDocument/2006/relationships/printerSettings" Target="../printerSettings/printerSettings1116.bin"/><Relationship Id="rId1" Type="http://schemas.openxmlformats.org/officeDocument/2006/relationships/printerSettings" Target="../printerSettings/printerSettings1101.bin"/><Relationship Id="rId6" Type="http://schemas.openxmlformats.org/officeDocument/2006/relationships/printerSettings" Target="../printerSettings/printerSettings1106.bin"/><Relationship Id="rId11" Type="http://schemas.openxmlformats.org/officeDocument/2006/relationships/printerSettings" Target="../printerSettings/printerSettings1111.bin"/><Relationship Id="rId5" Type="http://schemas.openxmlformats.org/officeDocument/2006/relationships/printerSettings" Target="../printerSettings/printerSettings1105.bin"/><Relationship Id="rId15" Type="http://schemas.openxmlformats.org/officeDocument/2006/relationships/printerSettings" Target="../printerSettings/printerSettings1115.bin"/><Relationship Id="rId10" Type="http://schemas.openxmlformats.org/officeDocument/2006/relationships/printerSettings" Target="../printerSettings/printerSettings1110.bin"/><Relationship Id="rId4" Type="http://schemas.openxmlformats.org/officeDocument/2006/relationships/printerSettings" Target="../printerSettings/printerSettings1104.bin"/><Relationship Id="rId9" Type="http://schemas.openxmlformats.org/officeDocument/2006/relationships/printerSettings" Target="../printerSettings/printerSettings1109.bin"/><Relationship Id="rId14" Type="http://schemas.openxmlformats.org/officeDocument/2006/relationships/printerSettings" Target="../printerSettings/printerSettings1114.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1125.bin"/><Relationship Id="rId13" Type="http://schemas.openxmlformats.org/officeDocument/2006/relationships/printerSettings" Target="../printerSettings/printerSettings1130.bin"/><Relationship Id="rId3" Type="http://schemas.openxmlformats.org/officeDocument/2006/relationships/printerSettings" Target="../printerSettings/printerSettings1120.bin"/><Relationship Id="rId7" Type="http://schemas.openxmlformats.org/officeDocument/2006/relationships/printerSettings" Target="../printerSettings/printerSettings1124.bin"/><Relationship Id="rId12" Type="http://schemas.openxmlformats.org/officeDocument/2006/relationships/printerSettings" Target="../printerSettings/printerSettings1129.bin"/><Relationship Id="rId17" Type="http://schemas.openxmlformats.org/officeDocument/2006/relationships/printerSettings" Target="../printerSettings/printerSettings1134.bin"/><Relationship Id="rId2" Type="http://schemas.openxmlformats.org/officeDocument/2006/relationships/printerSettings" Target="../printerSettings/printerSettings1119.bin"/><Relationship Id="rId16" Type="http://schemas.openxmlformats.org/officeDocument/2006/relationships/printerSettings" Target="../printerSettings/printerSettings1133.bin"/><Relationship Id="rId1" Type="http://schemas.openxmlformats.org/officeDocument/2006/relationships/printerSettings" Target="../printerSettings/printerSettings1118.bin"/><Relationship Id="rId6" Type="http://schemas.openxmlformats.org/officeDocument/2006/relationships/printerSettings" Target="../printerSettings/printerSettings1123.bin"/><Relationship Id="rId11" Type="http://schemas.openxmlformats.org/officeDocument/2006/relationships/printerSettings" Target="../printerSettings/printerSettings1128.bin"/><Relationship Id="rId5" Type="http://schemas.openxmlformats.org/officeDocument/2006/relationships/printerSettings" Target="../printerSettings/printerSettings1122.bin"/><Relationship Id="rId15" Type="http://schemas.openxmlformats.org/officeDocument/2006/relationships/printerSettings" Target="../printerSettings/printerSettings1132.bin"/><Relationship Id="rId10" Type="http://schemas.openxmlformats.org/officeDocument/2006/relationships/printerSettings" Target="../printerSettings/printerSettings1127.bin"/><Relationship Id="rId4" Type="http://schemas.openxmlformats.org/officeDocument/2006/relationships/printerSettings" Target="../printerSettings/printerSettings1121.bin"/><Relationship Id="rId9" Type="http://schemas.openxmlformats.org/officeDocument/2006/relationships/printerSettings" Target="../printerSettings/printerSettings1126.bin"/><Relationship Id="rId14" Type="http://schemas.openxmlformats.org/officeDocument/2006/relationships/printerSettings" Target="../printerSettings/printerSettings1131.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1142.bin"/><Relationship Id="rId13" Type="http://schemas.openxmlformats.org/officeDocument/2006/relationships/printerSettings" Target="../printerSettings/printerSettings1147.bin"/><Relationship Id="rId18" Type="http://schemas.openxmlformats.org/officeDocument/2006/relationships/printerSettings" Target="../printerSettings/printerSettings1152.bin"/><Relationship Id="rId3" Type="http://schemas.openxmlformats.org/officeDocument/2006/relationships/printerSettings" Target="../printerSettings/printerSettings1137.bin"/><Relationship Id="rId7" Type="http://schemas.openxmlformats.org/officeDocument/2006/relationships/printerSettings" Target="../printerSettings/printerSettings1141.bin"/><Relationship Id="rId12" Type="http://schemas.openxmlformats.org/officeDocument/2006/relationships/printerSettings" Target="../printerSettings/printerSettings1146.bin"/><Relationship Id="rId17" Type="http://schemas.openxmlformats.org/officeDocument/2006/relationships/printerSettings" Target="../printerSettings/printerSettings1151.bin"/><Relationship Id="rId2" Type="http://schemas.openxmlformats.org/officeDocument/2006/relationships/printerSettings" Target="../printerSettings/printerSettings1136.bin"/><Relationship Id="rId16" Type="http://schemas.openxmlformats.org/officeDocument/2006/relationships/printerSettings" Target="../printerSettings/printerSettings1150.bin"/><Relationship Id="rId1" Type="http://schemas.openxmlformats.org/officeDocument/2006/relationships/printerSettings" Target="../printerSettings/printerSettings1135.bin"/><Relationship Id="rId6" Type="http://schemas.openxmlformats.org/officeDocument/2006/relationships/printerSettings" Target="../printerSettings/printerSettings1140.bin"/><Relationship Id="rId11" Type="http://schemas.openxmlformats.org/officeDocument/2006/relationships/printerSettings" Target="../printerSettings/printerSettings1145.bin"/><Relationship Id="rId5" Type="http://schemas.openxmlformats.org/officeDocument/2006/relationships/printerSettings" Target="../printerSettings/printerSettings1139.bin"/><Relationship Id="rId15" Type="http://schemas.openxmlformats.org/officeDocument/2006/relationships/printerSettings" Target="../printerSettings/printerSettings1149.bin"/><Relationship Id="rId10" Type="http://schemas.openxmlformats.org/officeDocument/2006/relationships/printerSettings" Target="../printerSettings/printerSettings1144.bin"/><Relationship Id="rId4" Type="http://schemas.openxmlformats.org/officeDocument/2006/relationships/printerSettings" Target="../printerSettings/printerSettings1138.bin"/><Relationship Id="rId9" Type="http://schemas.openxmlformats.org/officeDocument/2006/relationships/printerSettings" Target="../printerSettings/printerSettings1143.bin"/><Relationship Id="rId14" Type="http://schemas.openxmlformats.org/officeDocument/2006/relationships/printerSettings" Target="../printerSettings/printerSettings1148.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1160.bin"/><Relationship Id="rId13" Type="http://schemas.openxmlformats.org/officeDocument/2006/relationships/printerSettings" Target="../printerSettings/printerSettings1165.bin"/><Relationship Id="rId3" Type="http://schemas.openxmlformats.org/officeDocument/2006/relationships/printerSettings" Target="../printerSettings/printerSettings1155.bin"/><Relationship Id="rId7" Type="http://schemas.openxmlformats.org/officeDocument/2006/relationships/printerSettings" Target="../printerSettings/printerSettings1159.bin"/><Relationship Id="rId12" Type="http://schemas.openxmlformats.org/officeDocument/2006/relationships/printerSettings" Target="../printerSettings/printerSettings1164.bin"/><Relationship Id="rId17" Type="http://schemas.openxmlformats.org/officeDocument/2006/relationships/printerSettings" Target="../printerSettings/printerSettings1169.bin"/><Relationship Id="rId2" Type="http://schemas.openxmlformats.org/officeDocument/2006/relationships/printerSettings" Target="../printerSettings/printerSettings1154.bin"/><Relationship Id="rId16" Type="http://schemas.openxmlformats.org/officeDocument/2006/relationships/printerSettings" Target="../printerSettings/printerSettings1168.bin"/><Relationship Id="rId1" Type="http://schemas.openxmlformats.org/officeDocument/2006/relationships/printerSettings" Target="../printerSettings/printerSettings1153.bin"/><Relationship Id="rId6" Type="http://schemas.openxmlformats.org/officeDocument/2006/relationships/printerSettings" Target="../printerSettings/printerSettings1158.bin"/><Relationship Id="rId11" Type="http://schemas.openxmlformats.org/officeDocument/2006/relationships/printerSettings" Target="../printerSettings/printerSettings1163.bin"/><Relationship Id="rId5" Type="http://schemas.openxmlformats.org/officeDocument/2006/relationships/printerSettings" Target="../printerSettings/printerSettings1157.bin"/><Relationship Id="rId15" Type="http://schemas.openxmlformats.org/officeDocument/2006/relationships/printerSettings" Target="../printerSettings/printerSettings1167.bin"/><Relationship Id="rId10" Type="http://schemas.openxmlformats.org/officeDocument/2006/relationships/printerSettings" Target="../printerSettings/printerSettings1162.bin"/><Relationship Id="rId4" Type="http://schemas.openxmlformats.org/officeDocument/2006/relationships/printerSettings" Target="../printerSettings/printerSettings1156.bin"/><Relationship Id="rId9" Type="http://schemas.openxmlformats.org/officeDocument/2006/relationships/printerSettings" Target="../printerSettings/printerSettings1161.bin"/><Relationship Id="rId14" Type="http://schemas.openxmlformats.org/officeDocument/2006/relationships/printerSettings" Target="../printerSettings/printerSettings116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0.bin"/><Relationship Id="rId13" Type="http://schemas.openxmlformats.org/officeDocument/2006/relationships/printerSettings" Target="../printerSettings/printerSettings125.bin"/><Relationship Id="rId18" Type="http://schemas.openxmlformats.org/officeDocument/2006/relationships/printerSettings" Target="../printerSettings/printerSettings130.bin"/><Relationship Id="rId26" Type="http://schemas.openxmlformats.org/officeDocument/2006/relationships/printerSettings" Target="../printerSettings/printerSettings138.bin"/><Relationship Id="rId3" Type="http://schemas.openxmlformats.org/officeDocument/2006/relationships/printerSettings" Target="../printerSettings/printerSettings115.bin"/><Relationship Id="rId21" Type="http://schemas.openxmlformats.org/officeDocument/2006/relationships/printerSettings" Target="../printerSettings/printerSettings133.bin"/><Relationship Id="rId7" Type="http://schemas.openxmlformats.org/officeDocument/2006/relationships/printerSettings" Target="../printerSettings/printerSettings119.bin"/><Relationship Id="rId12" Type="http://schemas.openxmlformats.org/officeDocument/2006/relationships/printerSettings" Target="../printerSettings/printerSettings124.bin"/><Relationship Id="rId17" Type="http://schemas.openxmlformats.org/officeDocument/2006/relationships/printerSettings" Target="../printerSettings/printerSettings129.bin"/><Relationship Id="rId25" Type="http://schemas.openxmlformats.org/officeDocument/2006/relationships/printerSettings" Target="../printerSettings/printerSettings137.bin"/><Relationship Id="rId2" Type="http://schemas.openxmlformats.org/officeDocument/2006/relationships/printerSettings" Target="../printerSettings/printerSettings114.bin"/><Relationship Id="rId16" Type="http://schemas.openxmlformats.org/officeDocument/2006/relationships/printerSettings" Target="../printerSettings/printerSettings128.bin"/><Relationship Id="rId20" Type="http://schemas.openxmlformats.org/officeDocument/2006/relationships/printerSettings" Target="../printerSettings/printerSettings132.bin"/><Relationship Id="rId29" Type="http://schemas.openxmlformats.org/officeDocument/2006/relationships/printerSettings" Target="../printerSettings/printerSettings141.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11" Type="http://schemas.openxmlformats.org/officeDocument/2006/relationships/printerSettings" Target="../printerSettings/printerSettings123.bin"/><Relationship Id="rId24" Type="http://schemas.openxmlformats.org/officeDocument/2006/relationships/printerSettings" Target="../printerSettings/printerSettings136.bin"/><Relationship Id="rId32" Type="http://schemas.openxmlformats.org/officeDocument/2006/relationships/printerSettings" Target="../printerSettings/printerSettings144.bin"/><Relationship Id="rId5" Type="http://schemas.openxmlformats.org/officeDocument/2006/relationships/printerSettings" Target="../printerSettings/printerSettings117.bin"/><Relationship Id="rId15" Type="http://schemas.openxmlformats.org/officeDocument/2006/relationships/printerSettings" Target="../printerSettings/printerSettings127.bin"/><Relationship Id="rId23" Type="http://schemas.openxmlformats.org/officeDocument/2006/relationships/printerSettings" Target="../printerSettings/printerSettings135.bin"/><Relationship Id="rId28" Type="http://schemas.openxmlformats.org/officeDocument/2006/relationships/printerSettings" Target="../printerSettings/printerSettings140.bin"/><Relationship Id="rId10" Type="http://schemas.openxmlformats.org/officeDocument/2006/relationships/printerSettings" Target="../printerSettings/printerSettings122.bin"/><Relationship Id="rId19" Type="http://schemas.openxmlformats.org/officeDocument/2006/relationships/printerSettings" Target="../printerSettings/printerSettings131.bin"/><Relationship Id="rId31" Type="http://schemas.openxmlformats.org/officeDocument/2006/relationships/printerSettings" Target="../printerSettings/printerSettings143.bin"/><Relationship Id="rId4" Type="http://schemas.openxmlformats.org/officeDocument/2006/relationships/printerSettings" Target="../printerSettings/printerSettings116.bin"/><Relationship Id="rId9" Type="http://schemas.openxmlformats.org/officeDocument/2006/relationships/printerSettings" Target="../printerSettings/printerSettings121.bin"/><Relationship Id="rId14" Type="http://schemas.openxmlformats.org/officeDocument/2006/relationships/printerSettings" Target="../printerSettings/printerSettings126.bin"/><Relationship Id="rId22" Type="http://schemas.openxmlformats.org/officeDocument/2006/relationships/printerSettings" Target="../printerSettings/printerSettings134.bin"/><Relationship Id="rId27" Type="http://schemas.openxmlformats.org/officeDocument/2006/relationships/printerSettings" Target="../printerSettings/printerSettings139.bin"/><Relationship Id="rId30" Type="http://schemas.openxmlformats.org/officeDocument/2006/relationships/printerSettings" Target="../printerSettings/printerSettings142.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1177.bin"/><Relationship Id="rId13" Type="http://schemas.openxmlformats.org/officeDocument/2006/relationships/printerSettings" Target="../printerSettings/printerSettings1182.bin"/><Relationship Id="rId3" Type="http://schemas.openxmlformats.org/officeDocument/2006/relationships/printerSettings" Target="../printerSettings/printerSettings1172.bin"/><Relationship Id="rId7" Type="http://schemas.openxmlformats.org/officeDocument/2006/relationships/printerSettings" Target="../printerSettings/printerSettings1176.bin"/><Relationship Id="rId12" Type="http://schemas.openxmlformats.org/officeDocument/2006/relationships/printerSettings" Target="../printerSettings/printerSettings1181.bin"/><Relationship Id="rId17" Type="http://schemas.openxmlformats.org/officeDocument/2006/relationships/printerSettings" Target="../printerSettings/printerSettings1186.bin"/><Relationship Id="rId2" Type="http://schemas.openxmlformats.org/officeDocument/2006/relationships/printerSettings" Target="../printerSettings/printerSettings1171.bin"/><Relationship Id="rId16" Type="http://schemas.openxmlformats.org/officeDocument/2006/relationships/printerSettings" Target="../printerSettings/printerSettings1185.bin"/><Relationship Id="rId1" Type="http://schemas.openxmlformats.org/officeDocument/2006/relationships/printerSettings" Target="../printerSettings/printerSettings1170.bin"/><Relationship Id="rId6" Type="http://schemas.openxmlformats.org/officeDocument/2006/relationships/printerSettings" Target="../printerSettings/printerSettings1175.bin"/><Relationship Id="rId11" Type="http://schemas.openxmlformats.org/officeDocument/2006/relationships/printerSettings" Target="../printerSettings/printerSettings1180.bin"/><Relationship Id="rId5" Type="http://schemas.openxmlformats.org/officeDocument/2006/relationships/printerSettings" Target="../printerSettings/printerSettings1174.bin"/><Relationship Id="rId15" Type="http://schemas.openxmlformats.org/officeDocument/2006/relationships/printerSettings" Target="../printerSettings/printerSettings1184.bin"/><Relationship Id="rId10" Type="http://schemas.openxmlformats.org/officeDocument/2006/relationships/printerSettings" Target="../printerSettings/printerSettings1179.bin"/><Relationship Id="rId4" Type="http://schemas.openxmlformats.org/officeDocument/2006/relationships/printerSettings" Target="../printerSettings/printerSettings1173.bin"/><Relationship Id="rId9" Type="http://schemas.openxmlformats.org/officeDocument/2006/relationships/printerSettings" Target="../printerSettings/printerSettings1178.bin"/><Relationship Id="rId14" Type="http://schemas.openxmlformats.org/officeDocument/2006/relationships/printerSettings" Target="../printerSettings/printerSettings1183.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1194.bin"/><Relationship Id="rId13" Type="http://schemas.openxmlformats.org/officeDocument/2006/relationships/printerSettings" Target="../printerSettings/printerSettings1199.bin"/><Relationship Id="rId3" Type="http://schemas.openxmlformats.org/officeDocument/2006/relationships/printerSettings" Target="../printerSettings/printerSettings1189.bin"/><Relationship Id="rId7" Type="http://schemas.openxmlformats.org/officeDocument/2006/relationships/printerSettings" Target="../printerSettings/printerSettings1193.bin"/><Relationship Id="rId12" Type="http://schemas.openxmlformats.org/officeDocument/2006/relationships/printerSettings" Target="../printerSettings/printerSettings1198.bin"/><Relationship Id="rId17" Type="http://schemas.openxmlformats.org/officeDocument/2006/relationships/printerSettings" Target="../printerSettings/printerSettings1203.bin"/><Relationship Id="rId2" Type="http://schemas.openxmlformats.org/officeDocument/2006/relationships/printerSettings" Target="../printerSettings/printerSettings1188.bin"/><Relationship Id="rId16" Type="http://schemas.openxmlformats.org/officeDocument/2006/relationships/printerSettings" Target="../printerSettings/printerSettings1202.bin"/><Relationship Id="rId1" Type="http://schemas.openxmlformats.org/officeDocument/2006/relationships/printerSettings" Target="../printerSettings/printerSettings1187.bin"/><Relationship Id="rId6" Type="http://schemas.openxmlformats.org/officeDocument/2006/relationships/printerSettings" Target="../printerSettings/printerSettings1192.bin"/><Relationship Id="rId11" Type="http://schemas.openxmlformats.org/officeDocument/2006/relationships/printerSettings" Target="../printerSettings/printerSettings1197.bin"/><Relationship Id="rId5" Type="http://schemas.openxmlformats.org/officeDocument/2006/relationships/printerSettings" Target="../printerSettings/printerSettings1191.bin"/><Relationship Id="rId15" Type="http://schemas.openxmlformats.org/officeDocument/2006/relationships/printerSettings" Target="../printerSettings/printerSettings1201.bin"/><Relationship Id="rId10" Type="http://schemas.openxmlformats.org/officeDocument/2006/relationships/printerSettings" Target="../printerSettings/printerSettings1196.bin"/><Relationship Id="rId4" Type="http://schemas.openxmlformats.org/officeDocument/2006/relationships/printerSettings" Target="../printerSettings/printerSettings1190.bin"/><Relationship Id="rId9" Type="http://schemas.openxmlformats.org/officeDocument/2006/relationships/printerSettings" Target="../printerSettings/printerSettings1195.bin"/><Relationship Id="rId14" Type="http://schemas.openxmlformats.org/officeDocument/2006/relationships/printerSettings" Target="../printerSettings/printerSettings1200.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1211.bin"/><Relationship Id="rId13" Type="http://schemas.openxmlformats.org/officeDocument/2006/relationships/printerSettings" Target="../printerSettings/printerSettings1216.bin"/><Relationship Id="rId3" Type="http://schemas.openxmlformats.org/officeDocument/2006/relationships/printerSettings" Target="../printerSettings/printerSettings1206.bin"/><Relationship Id="rId7" Type="http://schemas.openxmlformats.org/officeDocument/2006/relationships/printerSettings" Target="../printerSettings/printerSettings1210.bin"/><Relationship Id="rId12" Type="http://schemas.openxmlformats.org/officeDocument/2006/relationships/printerSettings" Target="../printerSettings/printerSettings1215.bin"/><Relationship Id="rId17" Type="http://schemas.openxmlformats.org/officeDocument/2006/relationships/printerSettings" Target="../printerSettings/printerSettings1220.bin"/><Relationship Id="rId2" Type="http://schemas.openxmlformats.org/officeDocument/2006/relationships/printerSettings" Target="../printerSettings/printerSettings1205.bin"/><Relationship Id="rId16" Type="http://schemas.openxmlformats.org/officeDocument/2006/relationships/printerSettings" Target="../printerSettings/printerSettings1219.bin"/><Relationship Id="rId1" Type="http://schemas.openxmlformats.org/officeDocument/2006/relationships/printerSettings" Target="../printerSettings/printerSettings1204.bin"/><Relationship Id="rId6" Type="http://schemas.openxmlformats.org/officeDocument/2006/relationships/printerSettings" Target="../printerSettings/printerSettings1209.bin"/><Relationship Id="rId11" Type="http://schemas.openxmlformats.org/officeDocument/2006/relationships/printerSettings" Target="../printerSettings/printerSettings1214.bin"/><Relationship Id="rId5" Type="http://schemas.openxmlformats.org/officeDocument/2006/relationships/printerSettings" Target="../printerSettings/printerSettings1208.bin"/><Relationship Id="rId15" Type="http://schemas.openxmlformats.org/officeDocument/2006/relationships/printerSettings" Target="../printerSettings/printerSettings1218.bin"/><Relationship Id="rId10" Type="http://schemas.openxmlformats.org/officeDocument/2006/relationships/printerSettings" Target="../printerSettings/printerSettings1213.bin"/><Relationship Id="rId4" Type="http://schemas.openxmlformats.org/officeDocument/2006/relationships/printerSettings" Target="../printerSettings/printerSettings1207.bin"/><Relationship Id="rId9" Type="http://schemas.openxmlformats.org/officeDocument/2006/relationships/printerSettings" Target="../printerSettings/printerSettings1212.bin"/><Relationship Id="rId14" Type="http://schemas.openxmlformats.org/officeDocument/2006/relationships/printerSettings" Target="../printerSettings/printerSettings1217.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1228.bin"/><Relationship Id="rId13" Type="http://schemas.openxmlformats.org/officeDocument/2006/relationships/printerSettings" Target="../printerSettings/printerSettings1233.bin"/><Relationship Id="rId3" Type="http://schemas.openxmlformats.org/officeDocument/2006/relationships/printerSettings" Target="../printerSettings/printerSettings1223.bin"/><Relationship Id="rId7" Type="http://schemas.openxmlformats.org/officeDocument/2006/relationships/printerSettings" Target="../printerSettings/printerSettings1227.bin"/><Relationship Id="rId12" Type="http://schemas.openxmlformats.org/officeDocument/2006/relationships/printerSettings" Target="../printerSettings/printerSettings1232.bin"/><Relationship Id="rId2" Type="http://schemas.openxmlformats.org/officeDocument/2006/relationships/printerSettings" Target="../printerSettings/printerSettings1222.bin"/><Relationship Id="rId1" Type="http://schemas.openxmlformats.org/officeDocument/2006/relationships/printerSettings" Target="../printerSettings/printerSettings1221.bin"/><Relationship Id="rId6" Type="http://schemas.openxmlformats.org/officeDocument/2006/relationships/printerSettings" Target="../printerSettings/printerSettings1226.bin"/><Relationship Id="rId11" Type="http://schemas.openxmlformats.org/officeDocument/2006/relationships/printerSettings" Target="../printerSettings/printerSettings1231.bin"/><Relationship Id="rId5" Type="http://schemas.openxmlformats.org/officeDocument/2006/relationships/printerSettings" Target="../printerSettings/printerSettings1225.bin"/><Relationship Id="rId15" Type="http://schemas.openxmlformats.org/officeDocument/2006/relationships/printerSettings" Target="../printerSettings/printerSettings1235.bin"/><Relationship Id="rId10" Type="http://schemas.openxmlformats.org/officeDocument/2006/relationships/printerSettings" Target="../printerSettings/printerSettings1230.bin"/><Relationship Id="rId4" Type="http://schemas.openxmlformats.org/officeDocument/2006/relationships/printerSettings" Target="../printerSettings/printerSettings1224.bin"/><Relationship Id="rId9" Type="http://schemas.openxmlformats.org/officeDocument/2006/relationships/printerSettings" Target="../printerSettings/printerSettings1229.bin"/><Relationship Id="rId14" Type="http://schemas.openxmlformats.org/officeDocument/2006/relationships/printerSettings" Target="../printerSettings/printerSettings123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printerSettings" Target="../printerSettings/printerSettings194.bin"/><Relationship Id="rId3" Type="http://schemas.openxmlformats.org/officeDocument/2006/relationships/printerSettings" Target="../printerSettings/printerSettings179.bin"/><Relationship Id="rId21" Type="http://schemas.openxmlformats.org/officeDocument/2006/relationships/printerSettings" Target="../printerSettings/printerSettings197.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printerSettings" Target="../printerSettings/printerSettings193.bin"/><Relationship Id="rId2" Type="http://schemas.openxmlformats.org/officeDocument/2006/relationships/printerSettings" Target="../printerSettings/printerSettings178.bin"/><Relationship Id="rId16" Type="http://schemas.openxmlformats.org/officeDocument/2006/relationships/printerSettings" Target="../printerSettings/printerSettings192.bin"/><Relationship Id="rId20" Type="http://schemas.openxmlformats.org/officeDocument/2006/relationships/printerSettings" Target="../printerSettings/printerSettings196.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23" Type="http://schemas.openxmlformats.org/officeDocument/2006/relationships/printerSettings" Target="../printerSettings/printerSettings199.bin"/><Relationship Id="rId10" Type="http://schemas.openxmlformats.org/officeDocument/2006/relationships/printerSettings" Target="../printerSettings/printerSettings186.bin"/><Relationship Id="rId19" Type="http://schemas.openxmlformats.org/officeDocument/2006/relationships/printerSettings" Target="../printerSettings/printerSettings195.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 Id="rId22" Type="http://schemas.openxmlformats.org/officeDocument/2006/relationships/printerSettings" Target="../printerSettings/printerSettings19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07.bin"/><Relationship Id="rId13" Type="http://schemas.openxmlformats.org/officeDocument/2006/relationships/printerSettings" Target="../printerSettings/printerSettings212.bin"/><Relationship Id="rId18" Type="http://schemas.openxmlformats.org/officeDocument/2006/relationships/printerSettings" Target="../printerSettings/printerSettings217.bin"/><Relationship Id="rId3" Type="http://schemas.openxmlformats.org/officeDocument/2006/relationships/printerSettings" Target="../printerSettings/printerSettings202.bin"/><Relationship Id="rId21" Type="http://schemas.openxmlformats.org/officeDocument/2006/relationships/printerSettings" Target="../printerSettings/printerSettings220.bin"/><Relationship Id="rId7" Type="http://schemas.openxmlformats.org/officeDocument/2006/relationships/printerSettings" Target="../printerSettings/printerSettings206.bin"/><Relationship Id="rId12" Type="http://schemas.openxmlformats.org/officeDocument/2006/relationships/printerSettings" Target="../printerSettings/printerSettings211.bin"/><Relationship Id="rId17" Type="http://schemas.openxmlformats.org/officeDocument/2006/relationships/printerSettings" Target="../printerSettings/printerSettings216.bin"/><Relationship Id="rId2" Type="http://schemas.openxmlformats.org/officeDocument/2006/relationships/printerSettings" Target="../printerSettings/printerSettings201.bin"/><Relationship Id="rId16" Type="http://schemas.openxmlformats.org/officeDocument/2006/relationships/printerSettings" Target="../printerSettings/printerSettings215.bin"/><Relationship Id="rId20" Type="http://schemas.openxmlformats.org/officeDocument/2006/relationships/printerSettings" Target="../printerSettings/printerSettings219.bin"/><Relationship Id="rId1" Type="http://schemas.openxmlformats.org/officeDocument/2006/relationships/printerSettings" Target="../printerSettings/printerSettings200.bin"/><Relationship Id="rId6" Type="http://schemas.openxmlformats.org/officeDocument/2006/relationships/printerSettings" Target="../printerSettings/printerSettings205.bin"/><Relationship Id="rId11" Type="http://schemas.openxmlformats.org/officeDocument/2006/relationships/printerSettings" Target="../printerSettings/printerSettings210.bin"/><Relationship Id="rId5" Type="http://schemas.openxmlformats.org/officeDocument/2006/relationships/printerSettings" Target="../printerSettings/printerSettings204.bin"/><Relationship Id="rId15" Type="http://schemas.openxmlformats.org/officeDocument/2006/relationships/printerSettings" Target="../printerSettings/printerSettings214.bin"/><Relationship Id="rId23" Type="http://schemas.openxmlformats.org/officeDocument/2006/relationships/printerSettings" Target="../printerSettings/printerSettings222.bin"/><Relationship Id="rId10" Type="http://schemas.openxmlformats.org/officeDocument/2006/relationships/printerSettings" Target="../printerSettings/printerSettings209.bin"/><Relationship Id="rId19" Type="http://schemas.openxmlformats.org/officeDocument/2006/relationships/printerSettings" Target="../printerSettings/printerSettings218.bin"/><Relationship Id="rId4" Type="http://schemas.openxmlformats.org/officeDocument/2006/relationships/printerSettings" Target="../printerSettings/printerSettings203.bin"/><Relationship Id="rId9" Type="http://schemas.openxmlformats.org/officeDocument/2006/relationships/printerSettings" Target="../printerSettings/printerSettings208.bin"/><Relationship Id="rId14" Type="http://schemas.openxmlformats.org/officeDocument/2006/relationships/printerSettings" Target="../printerSettings/printerSettings213.bin"/><Relationship Id="rId22" Type="http://schemas.openxmlformats.org/officeDocument/2006/relationships/printerSettings" Target="../printerSettings/printerSettings22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30.bin"/><Relationship Id="rId13" Type="http://schemas.openxmlformats.org/officeDocument/2006/relationships/printerSettings" Target="../printerSettings/printerSettings235.bin"/><Relationship Id="rId18" Type="http://schemas.openxmlformats.org/officeDocument/2006/relationships/printerSettings" Target="../printerSettings/printerSettings240.bin"/><Relationship Id="rId26" Type="http://schemas.openxmlformats.org/officeDocument/2006/relationships/printerSettings" Target="../printerSettings/printerSettings248.bin"/><Relationship Id="rId3" Type="http://schemas.openxmlformats.org/officeDocument/2006/relationships/printerSettings" Target="../printerSettings/printerSettings225.bin"/><Relationship Id="rId21" Type="http://schemas.openxmlformats.org/officeDocument/2006/relationships/printerSettings" Target="../printerSettings/printerSettings243.bin"/><Relationship Id="rId7" Type="http://schemas.openxmlformats.org/officeDocument/2006/relationships/printerSettings" Target="../printerSettings/printerSettings229.bin"/><Relationship Id="rId12" Type="http://schemas.openxmlformats.org/officeDocument/2006/relationships/printerSettings" Target="../printerSettings/printerSettings234.bin"/><Relationship Id="rId17" Type="http://schemas.openxmlformats.org/officeDocument/2006/relationships/printerSettings" Target="../printerSettings/printerSettings239.bin"/><Relationship Id="rId25" Type="http://schemas.openxmlformats.org/officeDocument/2006/relationships/printerSettings" Target="../printerSettings/printerSettings247.bin"/><Relationship Id="rId2" Type="http://schemas.openxmlformats.org/officeDocument/2006/relationships/printerSettings" Target="../printerSettings/printerSettings224.bin"/><Relationship Id="rId16" Type="http://schemas.openxmlformats.org/officeDocument/2006/relationships/printerSettings" Target="../printerSettings/printerSettings238.bin"/><Relationship Id="rId20" Type="http://schemas.openxmlformats.org/officeDocument/2006/relationships/printerSettings" Target="../printerSettings/printerSettings242.bin"/><Relationship Id="rId29" Type="http://schemas.openxmlformats.org/officeDocument/2006/relationships/printerSettings" Target="../printerSettings/printerSettings251.bin"/><Relationship Id="rId1" Type="http://schemas.openxmlformats.org/officeDocument/2006/relationships/printerSettings" Target="../printerSettings/printerSettings223.bin"/><Relationship Id="rId6" Type="http://schemas.openxmlformats.org/officeDocument/2006/relationships/printerSettings" Target="../printerSettings/printerSettings228.bin"/><Relationship Id="rId11" Type="http://schemas.openxmlformats.org/officeDocument/2006/relationships/printerSettings" Target="../printerSettings/printerSettings233.bin"/><Relationship Id="rId24" Type="http://schemas.openxmlformats.org/officeDocument/2006/relationships/printerSettings" Target="../printerSettings/printerSettings246.bin"/><Relationship Id="rId32" Type="http://schemas.openxmlformats.org/officeDocument/2006/relationships/printerSettings" Target="../printerSettings/printerSettings254.bin"/><Relationship Id="rId5" Type="http://schemas.openxmlformats.org/officeDocument/2006/relationships/printerSettings" Target="../printerSettings/printerSettings227.bin"/><Relationship Id="rId15" Type="http://schemas.openxmlformats.org/officeDocument/2006/relationships/printerSettings" Target="../printerSettings/printerSettings237.bin"/><Relationship Id="rId23" Type="http://schemas.openxmlformats.org/officeDocument/2006/relationships/printerSettings" Target="../printerSettings/printerSettings245.bin"/><Relationship Id="rId28" Type="http://schemas.openxmlformats.org/officeDocument/2006/relationships/printerSettings" Target="../printerSettings/printerSettings250.bin"/><Relationship Id="rId10" Type="http://schemas.openxmlformats.org/officeDocument/2006/relationships/printerSettings" Target="../printerSettings/printerSettings232.bin"/><Relationship Id="rId19" Type="http://schemas.openxmlformats.org/officeDocument/2006/relationships/printerSettings" Target="../printerSettings/printerSettings241.bin"/><Relationship Id="rId31" Type="http://schemas.openxmlformats.org/officeDocument/2006/relationships/printerSettings" Target="../printerSettings/printerSettings253.bin"/><Relationship Id="rId4" Type="http://schemas.openxmlformats.org/officeDocument/2006/relationships/printerSettings" Target="../printerSettings/printerSettings226.bin"/><Relationship Id="rId9" Type="http://schemas.openxmlformats.org/officeDocument/2006/relationships/printerSettings" Target="../printerSettings/printerSettings231.bin"/><Relationship Id="rId14" Type="http://schemas.openxmlformats.org/officeDocument/2006/relationships/printerSettings" Target="../printerSettings/printerSettings236.bin"/><Relationship Id="rId22" Type="http://schemas.openxmlformats.org/officeDocument/2006/relationships/printerSettings" Target="../printerSettings/printerSettings244.bin"/><Relationship Id="rId27" Type="http://schemas.openxmlformats.org/officeDocument/2006/relationships/printerSettings" Target="../printerSettings/printerSettings249.bin"/><Relationship Id="rId30" Type="http://schemas.openxmlformats.org/officeDocument/2006/relationships/printerSettings" Target="../printerSettings/printerSettings25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A1:I95"/>
  <sheetViews>
    <sheetView showGridLines="0" workbookViewId="0">
      <selection activeCell="C1" sqref="C1"/>
    </sheetView>
  </sheetViews>
  <sheetFormatPr defaultColWidth="9.140625" defaultRowHeight="12.75"/>
  <cols>
    <col min="1" max="1" width="2.85546875" customWidth="1"/>
    <col min="2" max="2" width="26.28515625" style="3" customWidth="1"/>
    <col min="3" max="3" width="93.140625" style="3" customWidth="1"/>
    <col min="4" max="4" width="11.42578125" style="3" customWidth="1"/>
    <col min="5" max="8" width="9.140625" style="3"/>
    <col min="9" max="9" width="35" style="217" customWidth="1"/>
    <col min="10" max="16384" width="9.140625" style="3"/>
  </cols>
  <sheetData>
    <row r="1" spans="1:9" ht="13.5" thickBot="1">
      <c r="B1" s="513"/>
    </row>
    <row r="2" spans="1:9" ht="21.75" thickBot="1">
      <c r="B2" s="802" t="s">
        <v>1833</v>
      </c>
      <c r="C2" s="802"/>
      <c r="I2" s="3"/>
    </row>
    <row r="3" spans="1:9">
      <c r="I3" s="3"/>
    </row>
    <row r="4" spans="1:9" ht="13.5">
      <c r="B4" s="791" t="s">
        <v>1834</v>
      </c>
      <c r="C4" s="791" t="s">
        <v>1835</v>
      </c>
      <c r="I4" s="3"/>
    </row>
    <row r="5" spans="1:9" ht="13.5">
      <c r="A5" s="386" t="s">
        <v>1516</v>
      </c>
      <c r="B5" s="796" t="str">
        <f>HYPERLINK("#'EU LI3'!A1",A5)</f>
        <v>EU LI3</v>
      </c>
      <c r="C5" s="797" t="s">
        <v>1624</v>
      </c>
      <c r="I5" s="3"/>
    </row>
    <row r="6" spans="1:9" ht="13.5">
      <c r="A6" s="386" t="s">
        <v>615</v>
      </c>
      <c r="B6" s="796" t="str">
        <f>HYPERLINK("#'Capital'!A1",A6)</f>
        <v>Capital</v>
      </c>
      <c r="C6" s="797" t="s">
        <v>1665</v>
      </c>
    </row>
    <row r="7" spans="1:9" ht="13.5">
      <c r="A7" s="386" t="s">
        <v>1432</v>
      </c>
      <c r="B7" s="796" t="str">
        <f>HYPERLINK("#'EU CCA'!A1",A7)</f>
        <v>EU CCA</v>
      </c>
      <c r="C7" s="797" t="s">
        <v>1193</v>
      </c>
    </row>
    <row r="8" spans="1:9" ht="13.5">
      <c r="A8" s="386" t="s">
        <v>1469</v>
      </c>
      <c r="B8" s="796" t="str">
        <f>HYPERLINK("#'EU CC1'!A1",A8)</f>
        <v>EU CC1</v>
      </c>
      <c r="C8" s="797" t="s">
        <v>1625</v>
      </c>
    </row>
    <row r="9" spans="1:9" ht="13.5">
      <c r="A9" s="386" t="s">
        <v>1518</v>
      </c>
      <c r="B9" s="796" t="str">
        <f>HYPERLINK("#'EU CC2'!A1",A9)</f>
        <v>EU CC2</v>
      </c>
      <c r="C9" s="797" t="s">
        <v>1626</v>
      </c>
      <c r="G9" s="512"/>
    </row>
    <row r="10" spans="1:9" ht="13.5">
      <c r="A10" s="386" t="s">
        <v>1121</v>
      </c>
      <c r="B10" s="796" t="str">
        <f>HYPERLINK("#'EU KM1'!A1",A10)</f>
        <v>EU KM1</v>
      </c>
      <c r="C10" s="797" t="s">
        <v>1627</v>
      </c>
      <c r="D10" s="513"/>
      <c r="I10" s="512"/>
    </row>
    <row r="11" spans="1:9" ht="25.5">
      <c r="A11" s="386" t="s">
        <v>1027</v>
      </c>
      <c r="B11" s="796" t="str">
        <f>HYPERLINK("#'IFRS9'!A1",A11)</f>
        <v>IFRS9</v>
      </c>
      <c r="C11" s="797" t="s">
        <v>1044</v>
      </c>
    </row>
    <row r="12" spans="1:9" ht="25.5">
      <c r="A12" s="386" t="s">
        <v>1514</v>
      </c>
      <c r="B12" s="796" t="str">
        <f>HYPERLINK("#'EU LI1'!A1",A12)</f>
        <v>EU LI1</v>
      </c>
      <c r="C12" s="797" t="s">
        <v>1628</v>
      </c>
    </row>
    <row r="13" spans="1:9" ht="13.5">
      <c r="A13" s="386" t="s">
        <v>1515</v>
      </c>
      <c r="B13" s="796" t="str">
        <f>HYPERLINK("#'EU LI2'!A1",A13)</f>
        <v>EU LI2</v>
      </c>
      <c r="C13" s="797" t="s">
        <v>1629</v>
      </c>
    </row>
    <row r="14" spans="1:9" ht="13.5">
      <c r="A14" s="386" t="s">
        <v>1430</v>
      </c>
      <c r="B14" s="796" t="str">
        <f>HYPERLINK("#'EU OV1'!A1",A14)</f>
        <v>EU OV1</v>
      </c>
      <c r="C14" s="797" t="s">
        <v>1630</v>
      </c>
    </row>
    <row r="15" spans="1:9" ht="13.5">
      <c r="A15" s="386" t="s">
        <v>1605</v>
      </c>
      <c r="B15" s="796" t="str">
        <f>HYPERLINK("#'EU CCR1'!A1",A15)</f>
        <v>EU CCR1</v>
      </c>
      <c r="C15" s="797" t="s">
        <v>1631</v>
      </c>
    </row>
    <row r="16" spans="1:9" ht="13.5">
      <c r="A16" s="386" t="s">
        <v>1025</v>
      </c>
      <c r="B16" s="796" t="str">
        <f>HYPERLINK("#'EU CCR8'!A1",A16)</f>
        <v>EU CCR8</v>
      </c>
      <c r="C16" s="797" t="s">
        <v>1632</v>
      </c>
    </row>
    <row r="17" spans="1:9" ht="13.5">
      <c r="A17" s="386" t="s">
        <v>1525</v>
      </c>
      <c r="B17" s="796" t="str">
        <f>HYPERLINK("#'EU CR4'!A1",A17)</f>
        <v>EU CR4</v>
      </c>
      <c r="C17" s="797" t="s">
        <v>1633</v>
      </c>
    </row>
    <row r="18" spans="1:9" ht="13.5">
      <c r="A18" s="386" t="s">
        <v>1522</v>
      </c>
      <c r="B18" s="796" t="str">
        <f>HYPERLINK("#'EU CR3'!A1",A18)</f>
        <v>EU CR3</v>
      </c>
      <c r="C18" s="797" t="s">
        <v>1634</v>
      </c>
    </row>
    <row r="19" spans="1:9" ht="13.5">
      <c r="A19" s="386" t="s">
        <v>1585</v>
      </c>
      <c r="B19" s="796" t="str">
        <f>HYPERLINK("#'EU MR1'!A1",A19)</f>
        <v>EU MR1</v>
      </c>
      <c r="C19" s="797" t="s">
        <v>1635</v>
      </c>
    </row>
    <row r="20" spans="1:9" ht="13.5">
      <c r="A20" s="386" t="s">
        <v>1606</v>
      </c>
      <c r="B20" s="796" t="str">
        <f>HYPERLINK("#'FX risk'!A1",A20)</f>
        <v>FX risk</v>
      </c>
      <c r="C20" s="797" t="s">
        <v>1830</v>
      </c>
    </row>
    <row r="21" spans="1:9" ht="13.5">
      <c r="A21" s="798" t="s">
        <v>1028</v>
      </c>
      <c r="B21" s="796" t="str">
        <f>HYPERLINK("#'EU OR1'!A1",A21)</f>
        <v>EU OR1</v>
      </c>
      <c r="C21" s="797" t="s">
        <v>1636</v>
      </c>
      <c r="I21" s="498"/>
    </row>
    <row r="22" spans="1:9" ht="13.5">
      <c r="A22" s="798" t="s">
        <v>1436</v>
      </c>
      <c r="B22" s="796" t="str">
        <f>HYPERLINK("#'EU CR1'!A1",A22)</f>
        <v>EU CR1</v>
      </c>
      <c r="C22" s="797" t="s">
        <v>1242</v>
      </c>
      <c r="I22" s="498"/>
    </row>
    <row r="23" spans="1:9" ht="13.5">
      <c r="A23" s="798" t="s">
        <v>1524</v>
      </c>
      <c r="B23" s="796" t="str">
        <f>HYPERLINK("#'EU CC1-A'!A1",A23)</f>
        <v>EU CR1-A</v>
      </c>
      <c r="C23" s="797" t="s">
        <v>1037</v>
      </c>
      <c r="I23" s="498"/>
    </row>
    <row r="24" spans="1:9" ht="13.5">
      <c r="A24" s="386" t="s">
        <v>1439</v>
      </c>
      <c r="B24" s="796" t="str">
        <f>HYPERLINK("#'EU CQ1'!A1",A24)</f>
        <v>EU CQ1</v>
      </c>
      <c r="C24" s="797" t="s">
        <v>1036</v>
      </c>
    </row>
    <row r="25" spans="1:9" ht="13.5">
      <c r="A25" s="386" t="s">
        <v>1527</v>
      </c>
      <c r="B25" s="796" t="str">
        <f>HYPERLINK("#'EU CQ2'!A1",A25)</f>
        <v>EU CQ2</v>
      </c>
      <c r="C25" s="797" t="s">
        <v>1024</v>
      </c>
    </row>
    <row r="26" spans="1:9" ht="13.5">
      <c r="A26" s="386" t="s">
        <v>1521</v>
      </c>
      <c r="B26" s="796" t="str">
        <f>HYPERLINK("#'EU CQ3'!A1",A26)</f>
        <v>EU CQ3</v>
      </c>
      <c r="C26" s="797" t="s">
        <v>1035</v>
      </c>
    </row>
    <row r="27" spans="1:9" ht="13.5">
      <c r="A27" s="386" t="s">
        <v>1440</v>
      </c>
      <c r="B27" s="796" t="str">
        <f>HYPERLINK("#'EU CQ4'!A1",A27)</f>
        <v>EU CQ4</v>
      </c>
      <c r="C27" s="797" t="s">
        <v>1034</v>
      </c>
    </row>
    <row r="28" spans="1:9" ht="13.5">
      <c r="A28" s="386" t="s">
        <v>1441</v>
      </c>
      <c r="B28" s="796" t="str">
        <f>HYPERLINK("#'EU CQ5'!A1",A28)</f>
        <v>EU CQ5</v>
      </c>
      <c r="C28" s="797" t="s">
        <v>1030</v>
      </c>
    </row>
    <row r="29" spans="1:9" ht="13.5">
      <c r="A29" s="386" t="s">
        <v>1442</v>
      </c>
      <c r="B29" s="796" t="str">
        <f>HYPERLINK("#'EU CQ6'!A1",A29)</f>
        <v>EU CQ6</v>
      </c>
      <c r="C29" s="797" t="s">
        <v>1031</v>
      </c>
    </row>
    <row r="30" spans="1:9" ht="13.5">
      <c r="A30" s="386" t="s">
        <v>1443</v>
      </c>
      <c r="B30" s="796" t="str">
        <f>HYPERLINK("#'EU CQ7'!A1",A30)</f>
        <v>EU CQ7</v>
      </c>
      <c r="C30" s="797" t="s">
        <v>1032</v>
      </c>
    </row>
    <row r="31" spans="1:9" ht="13.5">
      <c r="A31" s="386" t="s">
        <v>1444</v>
      </c>
      <c r="B31" s="796" t="str">
        <f>HYPERLINK("#'EU CQ8'!A1",A31)</f>
        <v>EU CQ8</v>
      </c>
      <c r="C31" s="797" t="s">
        <v>1033</v>
      </c>
    </row>
    <row r="32" spans="1:9" ht="13.5">
      <c r="A32" s="386" t="s">
        <v>1437</v>
      </c>
      <c r="B32" s="796" t="str">
        <f>HYPERLINK("#'EU CR2'!A1",A32)</f>
        <v>EU CR2</v>
      </c>
      <c r="C32" s="797" t="s">
        <v>1248</v>
      </c>
    </row>
    <row r="33" spans="1:9" ht="13.5">
      <c r="A33" s="386" t="s">
        <v>1607</v>
      </c>
      <c r="B33" s="796" t="str">
        <f>HYPERLINK("#'EU CR2-A'!A1",A33)</f>
        <v>EU CR2-A</v>
      </c>
      <c r="C33" s="797" t="s">
        <v>1637</v>
      </c>
    </row>
    <row r="34" spans="1:9" ht="13.5">
      <c r="A34" s="386" t="s">
        <v>1526</v>
      </c>
      <c r="B34" s="796" t="str">
        <f>HYPERLINK("#'EU CR5'!A1",A34)</f>
        <v>EU CR5</v>
      </c>
      <c r="C34" s="797" t="s">
        <v>1638</v>
      </c>
    </row>
    <row r="35" spans="1:9" ht="13.5">
      <c r="A35" s="386" t="s">
        <v>1523</v>
      </c>
      <c r="B35" s="796" t="str">
        <f>HYPERLINK("#'EU CCR3'!A1",A35)</f>
        <v>EU CCR3</v>
      </c>
      <c r="C35" s="797" t="s">
        <v>1639</v>
      </c>
    </row>
    <row r="36" spans="1:9" ht="13.5">
      <c r="A36" s="386" t="s">
        <v>1608</v>
      </c>
      <c r="B36" s="796" t="str">
        <f>HYPERLINK("#'EU CCR5-A'!A1",A36)</f>
        <v>EU CCR5-A</v>
      </c>
      <c r="C36" s="797" t="s">
        <v>1640</v>
      </c>
    </row>
    <row r="37" spans="1:9" ht="13.5">
      <c r="A37" s="386" t="s">
        <v>1541</v>
      </c>
      <c r="B37" s="796" t="str">
        <f>HYPERLINK("#'EU CCR5'!A1",A37)</f>
        <v>EU CCR5</v>
      </c>
      <c r="C37" s="797" t="s">
        <v>1049</v>
      </c>
    </row>
    <row r="38" spans="1:9" ht="13.5">
      <c r="A38" s="386" t="s">
        <v>1542</v>
      </c>
      <c r="B38" s="796" t="str">
        <f>HYPERLINK("#'EU CCR6'!A1",A38)</f>
        <v>EU CCR6</v>
      </c>
      <c r="C38" s="797" t="s">
        <v>1050</v>
      </c>
    </row>
    <row r="39" spans="1:9" ht="13.5">
      <c r="A39" s="386" t="s">
        <v>1509</v>
      </c>
      <c r="B39" s="796" t="str">
        <f>HYPERLINK("#'EU IRRBB1'!A1",A39)</f>
        <v>EU IRRBB1</v>
      </c>
      <c r="C39" s="797" t="s">
        <v>1649</v>
      </c>
    </row>
    <row r="40" spans="1:9" ht="13.5">
      <c r="A40" s="798" t="s">
        <v>1609</v>
      </c>
      <c r="B40" s="796" t="str">
        <f>HYPERLINK("#'EU LR1-LRSum'!A1",A40)</f>
        <v>EU LR1-LRSum</v>
      </c>
      <c r="C40" s="797" t="s">
        <v>1210</v>
      </c>
    </row>
    <row r="41" spans="1:9" ht="13.5">
      <c r="A41" s="386" t="s">
        <v>1610</v>
      </c>
      <c r="B41" s="796" t="str">
        <f>HYPERLINK("#'EU LR2-LRCom'!A1",A41)</f>
        <v>EU LR2-LRCom</v>
      </c>
      <c r="C41" s="797" t="s">
        <v>1641</v>
      </c>
    </row>
    <row r="42" spans="1:9" ht="13.5">
      <c r="A42" s="386" t="s">
        <v>1611</v>
      </c>
      <c r="B42" s="796" t="str">
        <f>HYPERLINK("#'EU LR3-LRSpl'!A1",A42)</f>
        <v>EU LR3-LRSpl</v>
      </c>
      <c r="C42" s="797" t="s">
        <v>1215</v>
      </c>
      <c r="I42" s="498"/>
    </row>
    <row r="43" spans="1:9" ht="13.5">
      <c r="A43" s="386" t="s">
        <v>1612</v>
      </c>
      <c r="B43" s="796" t="str">
        <f>HYPERLINK("#'EU CCyB2'!A1",A43)</f>
        <v>EU CCyB2</v>
      </c>
      <c r="C43" s="797" t="s">
        <v>1642</v>
      </c>
    </row>
    <row r="44" spans="1:9" ht="13.5">
      <c r="A44" s="386" t="s">
        <v>1613</v>
      </c>
      <c r="B44" s="796" t="str">
        <f>HYPERLINK("#'EU CCyB1'!A1",A44)</f>
        <v>EU CCyB1</v>
      </c>
      <c r="C44" s="797" t="s">
        <v>1643</v>
      </c>
    </row>
    <row r="45" spans="1:9" ht="13.5">
      <c r="A45" s="386" t="s">
        <v>1614</v>
      </c>
      <c r="B45" s="796" t="str">
        <f>HYPERLINK("#'ICAAP Capital structure - NP'!A1",A45)</f>
        <v>ICAAP Capital structure - NP</v>
      </c>
      <c r="C45" s="797" t="s">
        <v>1602</v>
      </c>
    </row>
    <row r="46" spans="1:9" ht="13.5">
      <c r="A46" s="798" t="s">
        <v>1615</v>
      </c>
      <c r="B46" s="796" t="str">
        <f>HYPERLINK("#'ICAAP Capital structure - EP'!A1",A46)</f>
        <v>ICAAP Capital structure - EP</v>
      </c>
      <c r="C46" s="797" t="s">
        <v>1603</v>
      </c>
    </row>
    <row r="47" spans="1:9" ht="13.5">
      <c r="A47" s="798" t="s">
        <v>1616</v>
      </c>
      <c r="B47" s="796" t="str">
        <f>HYPERLINK("#'ICAAP Capital adequacy param'!A1",A47)</f>
        <v>ICAAP Capital adequacy param</v>
      </c>
      <c r="C47" s="797" t="s">
        <v>1604</v>
      </c>
    </row>
    <row r="48" spans="1:9" ht="13.5">
      <c r="A48" s="386" t="s">
        <v>1555</v>
      </c>
      <c r="B48" s="796" t="str">
        <f>HYPERLINK("#'EU AE1'!A1",A48)</f>
        <v>EU AE1</v>
      </c>
      <c r="C48" s="797" t="s">
        <v>1644</v>
      </c>
      <c r="I48" s="498"/>
    </row>
    <row r="49" spans="1:9" ht="13.5">
      <c r="A49" s="386" t="s">
        <v>1554</v>
      </c>
      <c r="B49" s="796" t="str">
        <f>HYPERLINK("#'EU AE2'!A1",A49)</f>
        <v>EU AE2</v>
      </c>
      <c r="C49" s="797" t="s">
        <v>1645</v>
      </c>
      <c r="I49" s="498"/>
    </row>
    <row r="50" spans="1:9" ht="13.5">
      <c r="A50" s="386" t="s">
        <v>1556</v>
      </c>
      <c r="B50" s="796" t="str">
        <f>HYPERLINK("#'EU AE3'!A1",A50)</f>
        <v>EU AE3</v>
      </c>
      <c r="C50" s="797" t="s">
        <v>1646</v>
      </c>
      <c r="I50" s="498"/>
    </row>
    <row r="51" spans="1:9" ht="13.5">
      <c r="A51" s="386" t="s">
        <v>1549</v>
      </c>
      <c r="B51" s="796" t="str">
        <f>HYPERLINK("#'EU REM1'!A1",A51)</f>
        <v>EU REM1</v>
      </c>
      <c r="C51" s="797" t="s">
        <v>1038</v>
      </c>
      <c r="I51" s="498"/>
    </row>
    <row r="52" spans="1:9" ht="25.5">
      <c r="A52" s="798" t="s">
        <v>1550</v>
      </c>
      <c r="B52" s="796" t="str">
        <f>HYPERLINK("#'EU REM2'!A1",A52)</f>
        <v>EU REM2</v>
      </c>
      <c r="C52" s="797" t="s">
        <v>1039</v>
      </c>
      <c r="I52" s="498"/>
    </row>
    <row r="53" spans="1:9" ht="13.5">
      <c r="A53" s="798" t="s">
        <v>1551</v>
      </c>
      <c r="B53" s="796" t="str">
        <f>HYPERLINK("#'EU REM3'!A1",A53)</f>
        <v>EU REM3</v>
      </c>
      <c r="C53" s="797" t="s">
        <v>1040</v>
      </c>
      <c r="I53" s="498"/>
    </row>
    <row r="54" spans="1:9" ht="13.5">
      <c r="A54" s="798" t="s">
        <v>1552</v>
      </c>
      <c r="B54" s="796" t="str">
        <f>HYPERLINK("#'EU REM4'!A1",A54)</f>
        <v>EU REM4</v>
      </c>
      <c r="C54" s="797" t="s">
        <v>1647</v>
      </c>
    </row>
    <row r="55" spans="1:9" ht="25.5">
      <c r="A55" s="798" t="s">
        <v>1553</v>
      </c>
      <c r="B55" s="796" t="str">
        <f>HYPERLINK("#'EU REM5'!A1",A55)</f>
        <v>EU REM5</v>
      </c>
      <c r="C55" s="797" t="s">
        <v>1041</v>
      </c>
    </row>
    <row r="56" spans="1:9">
      <c r="B56" s="497"/>
    </row>
    <row r="57" spans="1:9" ht="13.5">
      <c r="B57" s="791" t="s">
        <v>1836</v>
      </c>
      <c r="C57" s="791"/>
      <c r="I57" s="498"/>
    </row>
    <row r="58" spans="1:9" ht="13.5">
      <c r="B58" s="792"/>
      <c r="C58" s="792"/>
      <c r="I58" s="498"/>
    </row>
    <row r="59" spans="1:9" ht="13.5">
      <c r="B59" s="793" t="s">
        <v>1517</v>
      </c>
      <c r="C59" s="793" t="s">
        <v>1837</v>
      </c>
      <c r="I59" s="498"/>
    </row>
    <row r="60" spans="1:9" ht="13.5">
      <c r="B60" s="793" t="s">
        <v>1531</v>
      </c>
      <c r="C60" s="793" t="s">
        <v>1838</v>
      </c>
      <c r="I60" s="498"/>
    </row>
    <row r="61" spans="1:9" ht="13.5">
      <c r="B61" s="793" t="s">
        <v>1445</v>
      </c>
      <c r="C61" s="794" t="s">
        <v>1839</v>
      </c>
    </row>
    <row r="62" spans="1:9" ht="13.5">
      <c r="B62" s="793" t="s">
        <v>1532</v>
      </c>
      <c r="C62" s="793" t="s">
        <v>1840</v>
      </c>
    </row>
    <row r="63" spans="1:9" ht="13.5">
      <c r="B63" s="793" t="s">
        <v>1533</v>
      </c>
      <c r="C63" s="793" t="s">
        <v>1841</v>
      </c>
    </row>
    <row r="64" spans="1:9" ht="13.5">
      <c r="B64" s="793" t="s">
        <v>1534</v>
      </c>
      <c r="C64" s="793" t="s">
        <v>1842</v>
      </c>
    </row>
    <row r="65" spans="2:3" ht="13.5">
      <c r="B65" s="793" t="s">
        <v>1535</v>
      </c>
      <c r="C65" s="793" t="s">
        <v>1843</v>
      </c>
    </row>
    <row r="66" spans="2:3" ht="13.5">
      <c r="B66" s="793" t="s">
        <v>1536</v>
      </c>
      <c r="C66" s="793" t="s">
        <v>1844</v>
      </c>
    </row>
    <row r="67" spans="2:3" ht="13.5">
      <c r="B67" s="793" t="s">
        <v>1537</v>
      </c>
      <c r="C67" s="793" t="s">
        <v>1845</v>
      </c>
    </row>
    <row r="68" spans="2:3" ht="13.5">
      <c r="B68" s="793" t="s">
        <v>1539</v>
      </c>
      <c r="C68" s="793" t="s">
        <v>1846</v>
      </c>
    </row>
    <row r="69" spans="2:3" ht="13.5">
      <c r="B69" s="793" t="s">
        <v>1540</v>
      </c>
      <c r="C69" s="793" t="s">
        <v>1847</v>
      </c>
    </row>
    <row r="70" spans="2:3" ht="13.5">
      <c r="B70" s="793" t="s">
        <v>1543</v>
      </c>
      <c r="C70" s="793" t="s">
        <v>1848</v>
      </c>
    </row>
    <row r="71" spans="2:3" ht="13.5">
      <c r="B71" s="793" t="s">
        <v>1849</v>
      </c>
      <c r="C71" s="793" t="s">
        <v>1850</v>
      </c>
    </row>
    <row r="72" spans="2:3" ht="13.5">
      <c r="B72" s="793" t="s">
        <v>1851</v>
      </c>
      <c r="C72" s="793" t="s">
        <v>1852</v>
      </c>
    </row>
    <row r="73" spans="2:3" ht="27">
      <c r="B73" s="793" t="s">
        <v>1853</v>
      </c>
      <c r="C73" s="793" t="s">
        <v>1854</v>
      </c>
    </row>
    <row r="74" spans="2:3" ht="27">
      <c r="B74" s="793" t="s">
        <v>1855</v>
      </c>
      <c r="C74" s="793" t="s">
        <v>1856</v>
      </c>
    </row>
    <row r="75" spans="2:3" ht="13.5">
      <c r="B75" s="793" t="s">
        <v>1857</v>
      </c>
      <c r="C75" s="793" t="s">
        <v>1858</v>
      </c>
    </row>
    <row r="76" spans="2:3" ht="13.5">
      <c r="B76" s="793" t="s">
        <v>1544</v>
      </c>
      <c r="C76" s="793" t="s">
        <v>1859</v>
      </c>
    </row>
    <row r="77" spans="2:3" ht="13.5">
      <c r="B77" s="793" t="s">
        <v>1545</v>
      </c>
      <c r="C77" s="793" t="s">
        <v>1860</v>
      </c>
    </row>
    <row r="78" spans="2:3" ht="13.5">
      <c r="B78" s="793" t="s">
        <v>1546</v>
      </c>
      <c r="C78" s="793" t="s">
        <v>1861</v>
      </c>
    </row>
    <row r="79" spans="2:3" ht="13.5">
      <c r="B79" s="793" t="s">
        <v>1547</v>
      </c>
      <c r="C79" s="793" t="s">
        <v>1862</v>
      </c>
    </row>
    <row r="80" spans="2:3" ht="27">
      <c r="B80" s="793" t="s">
        <v>1126</v>
      </c>
      <c r="C80" s="793" t="s">
        <v>1863</v>
      </c>
    </row>
    <row r="81" spans="2:3" ht="27">
      <c r="B81" s="793" t="s">
        <v>1864</v>
      </c>
      <c r="C81" s="793" t="s">
        <v>1865</v>
      </c>
    </row>
    <row r="82" spans="2:3" ht="13.5">
      <c r="B82" s="793" t="s">
        <v>1128</v>
      </c>
      <c r="C82" s="793" t="s">
        <v>1866</v>
      </c>
    </row>
    <row r="83" spans="2:3" ht="13.5">
      <c r="B83" s="793" t="s">
        <v>1129</v>
      </c>
      <c r="C83" s="793" t="s">
        <v>1867</v>
      </c>
    </row>
    <row r="84" spans="2:3" ht="13.5">
      <c r="B84" s="793" t="s">
        <v>1130</v>
      </c>
      <c r="C84" s="793" t="s">
        <v>1868</v>
      </c>
    </row>
    <row r="85" spans="2:3" ht="27">
      <c r="B85" s="795" t="s">
        <v>1122</v>
      </c>
      <c r="C85" s="793" t="s">
        <v>1869</v>
      </c>
    </row>
    <row r="86" spans="2:3" ht="13.5">
      <c r="B86" s="793" t="s">
        <v>1511</v>
      </c>
      <c r="C86" s="793" t="s">
        <v>1870</v>
      </c>
    </row>
    <row r="87" spans="2:3" ht="13.5">
      <c r="B87" s="793" t="s">
        <v>1461</v>
      </c>
      <c r="C87" s="793" t="s">
        <v>1871</v>
      </c>
    </row>
    <row r="88" spans="2:3" ht="13.5">
      <c r="B88" s="794"/>
      <c r="C88" s="794"/>
    </row>
    <row r="89" spans="2:3" ht="13.5">
      <c r="B89" s="791" t="s">
        <v>1872</v>
      </c>
      <c r="C89" s="791"/>
    </row>
    <row r="90" spans="2:3" ht="13.5">
      <c r="B90" s="792"/>
      <c r="C90" s="792"/>
    </row>
    <row r="91" spans="2:3" ht="13.5">
      <c r="B91" s="795" t="s">
        <v>986</v>
      </c>
      <c r="C91" s="793" t="s">
        <v>1873</v>
      </c>
    </row>
    <row r="92" spans="2:3" ht="13.5">
      <c r="B92" s="795" t="s">
        <v>987</v>
      </c>
      <c r="C92" s="793" t="s">
        <v>1874</v>
      </c>
    </row>
    <row r="93" spans="2:3" ht="13.5">
      <c r="B93" s="795" t="s">
        <v>1123</v>
      </c>
      <c r="C93" s="793" t="s">
        <v>1875</v>
      </c>
    </row>
    <row r="94" spans="2:3" ht="27">
      <c r="B94" s="795" t="s">
        <v>1876</v>
      </c>
      <c r="C94" s="793" t="s">
        <v>1877</v>
      </c>
    </row>
    <row r="95" spans="2:3" ht="13.5">
      <c r="B95" s="795" t="s">
        <v>1510</v>
      </c>
      <c r="C95" s="793" t="s">
        <v>1870</v>
      </c>
    </row>
  </sheetData>
  <sortState xmlns:xlrd2="http://schemas.microsoft.com/office/spreadsheetml/2017/richdata2" ref="A6:A60">
    <sortCondition ref="A5"/>
  </sortState>
  <customSheetViews>
    <customSheetView guid="{EB80C77D-AF78-41A9-A5FE-A7459DA92422}" topLeftCell="A36">
      <selection activeCell="E66" sqref="E66"/>
      <pageMargins left="0.7" right="0.7" top="0.75" bottom="0.75" header="0.3" footer="0.3"/>
    </customSheetView>
    <customSheetView guid="{51337751-BEAF-43F3-8CC9-400B99E751E8}" topLeftCell="A29">
      <selection activeCell="E48" sqref="E48"/>
      <pageMargins left="0.7" right="0.7" top="0.75" bottom="0.75" header="0.3" footer="0.3"/>
    </customSheetView>
    <customSheetView guid="{C83D4249-7B44-432A-B7FB-A6ACA6880240}" topLeftCell="A31">
      <selection activeCell="C28" sqref="C28"/>
      <pageMargins left="0.7" right="0.7" top="0.75" bottom="0.75" header="0.3" footer="0.3"/>
      <pageSetup paperSize="9" orientation="portrait" r:id="rId1"/>
    </customSheetView>
    <customSheetView guid="{D37F8A47-E42F-4741-BE8D-5D961F7BB394}" topLeftCell="A31">
      <selection activeCell="C28" sqref="C28"/>
      <pageMargins left="0.7" right="0.7" top="0.75" bottom="0.75" header="0.3" footer="0.3"/>
      <pageSetup paperSize="9" orientation="portrait" r:id="rId2"/>
    </customSheetView>
    <customSheetView guid="{697182B0-1BEF-4A85-93A0-596802852AF2}">
      <selection activeCell="C28" sqref="C28"/>
      <pageMargins left="0.7" right="0.7" top="0.75" bottom="0.75" header="0.3" footer="0.3"/>
      <pageSetup paperSize="9" orientation="portrait" r:id="rId3"/>
    </customSheetView>
    <customSheetView guid="{CFC92B1C-D4F2-414F-8F12-92F529035B08}" topLeftCell="A17">
      <selection activeCell="C28" sqref="C28"/>
      <pageMargins left="0.7" right="0.7" top="0.75" bottom="0.75" header="0.3" footer="0.3"/>
      <pageSetup paperSize="9" orientation="portrait" r:id="rId4"/>
    </customSheetView>
    <customSheetView guid="{21329C76-F86B-400D-B8F5-F75B383E5B14}" topLeftCell="A29">
      <selection activeCell="E48" sqref="E48"/>
      <pageMargins left="0.7" right="0.7" top="0.75" bottom="0.75" header="0.3" footer="0.3"/>
    </customSheetView>
    <customSheetView guid="{D3393B8E-C3CB-4E3A-976E-E4CD065299F0}" topLeftCell="A16">
      <selection activeCell="D15" sqref="D15"/>
      <pageMargins left="0.7" right="0.7" top="0.75" bottom="0.75" header="0.3" footer="0.3"/>
      <pageSetup paperSize="9" orientation="portrait" r:id="rId5"/>
    </customSheetView>
    <customSheetView guid="{CA1DE4BE-C006-4405-B064-304EE6CCACF1}" topLeftCell="A29">
      <selection activeCell="E48" sqref="E48"/>
      <pageMargins left="0.7" right="0.7" top="0.75" bottom="0.75" header="0.3" footer="0.3"/>
    </customSheetView>
    <customSheetView guid="{931AA63B-6827-4BF4-8E25-ED232A88A09C}" topLeftCell="A17">
      <selection activeCell="C28" sqref="C28"/>
      <pageMargins left="0.7" right="0.7" top="0.75" bottom="0.75" header="0.3" footer="0.3"/>
      <pageSetup paperSize="9" orientation="portrait" r:id="rId6"/>
    </customSheetView>
    <customSheetView guid="{3AD1D9CC-D162-4119-AFCC-0AF9105FB248}" topLeftCell="A11">
      <selection activeCell="D29" sqref="D29"/>
      <pageMargins left="0.7" right="0.7" top="0.75" bottom="0.75" header="0.3" footer="0.3"/>
      <pageSetup paperSize="9" orientation="portrait" r:id="rId7"/>
    </customSheetView>
    <customSheetView guid="{7CCD1884-1631-4809-8751-AE0939C32419}">
      <selection activeCell="E2" sqref="E2"/>
      <pageMargins left="0.7" right="0.7" top="0.75" bottom="0.75" header="0.3" footer="0.3"/>
      <pageSetup paperSize="9" orientation="portrait" r:id="rId8"/>
    </customSheetView>
    <customSheetView guid="{D2C72E70-F766-4D56-9E10-3C91A63BB7F3}">
      <selection activeCell="D45" sqref="D45"/>
      <pageMargins left="0.7" right="0.7" top="0.75" bottom="0.75" header="0.3" footer="0.3"/>
    </customSheetView>
    <customSheetView guid="{FD092655-EBEC-4730-9895-1567D9B70D5F}" topLeftCell="A17">
      <selection activeCell="C28" sqref="C28"/>
      <pageMargins left="0.7" right="0.7" top="0.75" bottom="0.75" header="0.3" footer="0.3"/>
      <pageSetup paperSize="9" orientation="portrait" r:id="rId9"/>
    </customSheetView>
    <customSheetView guid="{59094C18-3CB5-482F-AA6A-9C313A318EBB}">
      <selection activeCell="C28" sqref="C28"/>
      <pageMargins left="0.7" right="0.7" top="0.75" bottom="0.75" header="0.3" footer="0.3"/>
      <pageSetup paperSize="9" orientation="portrait" r:id="rId10"/>
    </customSheetView>
    <customSheetView guid="{08462586-B7E0-434D-B6F4-B2B21EAA5D46}" topLeftCell="A29">
      <selection activeCell="E48" sqref="E48"/>
      <pageMargins left="0.7" right="0.7" top="0.75" bottom="0.75" header="0.3" footer="0.3"/>
    </customSheetView>
    <customSheetView guid="{F277ACEF-9FF8-431F-8537-DE60B790AA4F}" topLeftCell="A16">
      <selection activeCell="D15" sqref="D15"/>
      <pageMargins left="0.7" right="0.7" top="0.75" bottom="0.75" header="0.3" footer="0.3"/>
      <pageSetup paperSize="9" orientation="portrait" r:id="rId11"/>
    </customSheetView>
    <customSheetView guid="{3FCB7B24-049F-4685-83CB-5231093E0117}">
      <selection activeCell="D15" sqref="D15"/>
      <pageMargins left="0.7" right="0.7" top="0.75" bottom="0.75" header="0.3" footer="0.3"/>
      <pageSetup paperSize="9" orientation="portrait" r:id="rId12"/>
    </customSheetView>
    <customSheetView guid="{5AF40965-2356-4A48-B6FA-CB814CA4D7B2}">
      <selection activeCell="C28" sqref="C28"/>
      <pageMargins left="0.7" right="0.7" top="0.75" bottom="0.75" header="0.3" footer="0.3"/>
      <pageSetup paperSize="9" orientation="portrait" r:id="rId13"/>
    </customSheetView>
    <customSheetView guid="{BE68C6EB-1B64-4B3E-8DDC-CA26F318E610}" topLeftCell="A31">
      <selection activeCell="C28" sqref="C28"/>
      <pageMargins left="0.7" right="0.7" top="0.75" bottom="0.75" header="0.3" footer="0.3"/>
      <pageSetup paperSize="9" orientation="portrait" r:id="rId14"/>
    </customSheetView>
    <customSheetView guid="{DB462ED3-28DC-47D7-98F7-CED01F66E2C7}">
      <selection activeCell="C6" sqref="C6"/>
      <pageMargins left="0.7" right="0.7" top="0.75" bottom="0.75" header="0.3" footer="0.3"/>
      <pageSetup paperSize="9" orientation="portrait" r:id="rId15"/>
    </customSheetView>
    <customSheetView guid="{5DDDA852-2807-4645-BC75-EBD4EF3323A7}">
      <selection activeCell="E2" sqref="E2"/>
      <pageMargins left="0.7" right="0.7" top="0.75" bottom="0.75" header="0.3" footer="0.3"/>
    </customSheetView>
  </customSheetViews>
  <mergeCells count="1">
    <mergeCell ref="B2:C2"/>
  </mergeCells>
  <pageMargins left="0.7" right="0.7" top="0.75" bottom="0.75" header="0.3" footer="0.3"/>
  <pageSetup paperSize="9" orientation="portrait" r:id="rId16"/>
  <legacy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H22"/>
  <sheetViews>
    <sheetView showGridLines="0" workbookViewId="0">
      <selection activeCell="E1" sqref="E1"/>
    </sheetView>
  </sheetViews>
  <sheetFormatPr defaultColWidth="9.140625" defaultRowHeight="12"/>
  <cols>
    <col min="1" max="1" width="5.85546875" style="3" customWidth="1"/>
    <col min="2" max="2" width="4.140625" style="26" customWidth="1"/>
    <col min="3" max="3" width="46.140625" style="3" customWidth="1"/>
    <col min="4" max="5" width="12" style="3" customWidth="1"/>
    <col min="6" max="6" width="9.42578125" style="3" customWidth="1"/>
    <col min="7" max="7" width="9.140625" style="3" customWidth="1"/>
    <col min="8" max="8" width="9.85546875" style="3" customWidth="1"/>
    <col min="9" max="16384" width="9.140625" style="3"/>
  </cols>
  <sheetData>
    <row r="1" spans="1:8" ht="12.75">
      <c r="A1" s="505" t="str">
        <f>HYPERLINK("#INDEX!A2","back to index page")</f>
        <v>back to index page</v>
      </c>
      <c r="B1" s="761"/>
      <c r="C1" s="761"/>
    </row>
    <row r="3" spans="1:8">
      <c r="B3" s="3"/>
      <c r="C3" s="27"/>
    </row>
    <row r="4" spans="1:8">
      <c r="B4" s="3"/>
      <c r="C4" s="27"/>
    </row>
    <row r="5" spans="1:8">
      <c r="B5" s="228"/>
    </row>
    <row r="6" spans="1:8">
      <c r="B6" s="228"/>
    </row>
    <row r="7" spans="1:8">
      <c r="B7" s="228"/>
    </row>
    <row r="8" spans="1:8">
      <c r="B8" s="228"/>
    </row>
    <row r="9" spans="1:8">
      <c r="B9" s="417" t="s">
        <v>1629</v>
      </c>
      <c r="C9" s="418"/>
      <c r="D9" s="418"/>
      <c r="E9" s="418"/>
      <c r="F9" s="418"/>
      <c r="G9" s="418"/>
      <c r="H9" s="417"/>
    </row>
    <row r="10" spans="1:8">
      <c r="B10" s="228"/>
    </row>
    <row r="11" spans="1:8" ht="12.75" customHeight="1">
      <c r="B11" s="228"/>
      <c r="G11" s="812" t="s">
        <v>52</v>
      </c>
      <c r="H11" s="812"/>
    </row>
    <row r="12" spans="1:8" ht="12" customHeight="1">
      <c r="B12" s="3"/>
      <c r="D12" s="819" t="s">
        <v>66</v>
      </c>
      <c r="E12" s="819" t="s">
        <v>1498</v>
      </c>
      <c r="F12" s="819"/>
      <c r="G12" s="819"/>
      <c r="H12" s="819"/>
    </row>
    <row r="13" spans="1:8" ht="36">
      <c r="B13" s="3"/>
      <c r="D13" s="819"/>
      <c r="E13" s="493" t="s">
        <v>62</v>
      </c>
      <c r="F13" s="493" t="s">
        <v>1499</v>
      </c>
      <c r="G13" s="493" t="s">
        <v>1500</v>
      </c>
      <c r="H13" s="493" t="s">
        <v>63</v>
      </c>
    </row>
    <row r="14" spans="1:8" ht="12.75" customHeight="1">
      <c r="B14" s="3"/>
      <c r="D14" s="492" t="s">
        <v>33</v>
      </c>
      <c r="E14" s="492" t="s">
        <v>56</v>
      </c>
      <c r="F14" s="492" t="s">
        <v>57</v>
      </c>
      <c r="G14" s="492" t="s">
        <v>1045</v>
      </c>
      <c r="H14" s="492" t="s">
        <v>58</v>
      </c>
    </row>
    <row r="15" spans="1:8" s="13" customFormat="1" ht="24">
      <c r="B15" s="494">
        <v>1</v>
      </c>
      <c r="C15" s="53" t="s">
        <v>1496</v>
      </c>
      <c r="D15" s="495">
        <v>36492484</v>
      </c>
      <c r="E15" s="495">
        <v>36300354</v>
      </c>
      <c r="F15" s="392"/>
      <c r="G15" s="495">
        <v>79652</v>
      </c>
      <c r="H15" s="495">
        <v>112478</v>
      </c>
    </row>
    <row r="16" spans="1:8" ht="24">
      <c r="B16" s="305">
        <v>2</v>
      </c>
      <c r="C16" s="20" t="s">
        <v>1497</v>
      </c>
      <c r="D16" s="198">
        <v>0</v>
      </c>
      <c r="E16" s="198">
        <v>0</v>
      </c>
      <c r="F16" s="496"/>
      <c r="G16" s="198">
        <v>0</v>
      </c>
      <c r="H16" s="198">
        <v>0</v>
      </c>
    </row>
    <row r="17" spans="2:8">
      <c r="B17" s="305">
        <v>3</v>
      </c>
      <c r="C17" s="20" t="s">
        <v>1495</v>
      </c>
      <c r="D17" s="198">
        <v>36492484</v>
      </c>
      <c r="E17" s="198">
        <v>36300354</v>
      </c>
      <c r="F17" s="496"/>
      <c r="G17" s="198">
        <v>79652</v>
      </c>
      <c r="H17" s="198">
        <v>112478</v>
      </c>
    </row>
    <row r="18" spans="2:8">
      <c r="B18" s="305">
        <v>4</v>
      </c>
      <c r="C18" s="20" t="s">
        <v>64</v>
      </c>
      <c r="D18" s="198">
        <v>3861741</v>
      </c>
      <c r="E18" s="198">
        <v>3861741</v>
      </c>
      <c r="F18" s="496"/>
      <c r="G18" s="198">
        <v>0</v>
      </c>
      <c r="H18" s="198">
        <v>0</v>
      </c>
    </row>
    <row r="19" spans="2:8">
      <c r="B19" s="727">
        <v>7</v>
      </c>
      <c r="C19" s="726" t="s">
        <v>1804</v>
      </c>
      <c r="D19" s="198">
        <v>67740</v>
      </c>
      <c r="E19" s="198">
        <v>67740</v>
      </c>
      <c r="F19" s="728"/>
      <c r="G19" s="198">
        <v>0</v>
      </c>
      <c r="H19" s="198">
        <v>0</v>
      </c>
    </row>
    <row r="20" spans="2:8">
      <c r="B20" s="727">
        <v>9</v>
      </c>
      <c r="C20" s="726" t="s">
        <v>1501</v>
      </c>
      <c r="D20" s="198">
        <v>-2030727</v>
      </c>
      <c r="E20" s="198">
        <v>-2030727</v>
      </c>
      <c r="F20" s="728"/>
      <c r="G20" s="198">
        <v>0</v>
      </c>
      <c r="H20" s="198">
        <v>0</v>
      </c>
    </row>
    <row r="21" spans="2:8">
      <c r="B21" s="727">
        <v>11</v>
      </c>
      <c r="C21" s="726" t="s">
        <v>1803</v>
      </c>
      <c r="D21" s="198">
        <v>-337</v>
      </c>
      <c r="E21" s="198">
        <v>-337</v>
      </c>
      <c r="F21" s="728"/>
      <c r="G21" s="198">
        <v>0</v>
      </c>
      <c r="H21" s="198">
        <v>0</v>
      </c>
    </row>
    <row r="22" spans="2:8" s="13" customFormat="1">
      <c r="B22" s="494">
        <v>12</v>
      </c>
      <c r="C22" s="53" t="s">
        <v>65</v>
      </c>
      <c r="D22" s="495">
        <v>38533064</v>
      </c>
      <c r="E22" s="495">
        <v>38200877</v>
      </c>
      <c r="F22" s="392"/>
      <c r="G22" s="495">
        <v>219709</v>
      </c>
      <c r="H22" s="495">
        <v>112478</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9">
      <selection activeCell="I49" sqref="I49"/>
      <pageMargins left="0.7" right="0.7" top="0.75" bottom="0.75" header="0.3" footer="0.3"/>
      <pageSetup paperSize="9" orientation="portrait" r:id="rId2"/>
    </customSheetView>
    <customSheetView guid="{C83D4249-7B44-432A-B7FB-A6ACA6880240}" topLeftCell="A18">
      <selection activeCell="K21" sqref="K21"/>
      <pageMargins left="0.7" right="0.7" top="0.75" bottom="0.75" header="0.3" footer="0.3"/>
      <pageSetup paperSize="9" orientation="portrait" r:id="rId3"/>
    </customSheetView>
    <customSheetView guid="{D37F8A47-E42F-4741-BE8D-5D961F7BB394}" topLeftCell="A18">
      <selection activeCell="K21" sqref="K21"/>
      <pageMargins left="0.7" right="0.7" top="0.75" bottom="0.75" header="0.3" footer="0.3"/>
      <pageSetup paperSize="9" orientation="portrait" r:id="rId4"/>
    </customSheetView>
    <customSheetView guid="{697182B0-1BEF-4A85-93A0-596802852AF2}" topLeftCell="A37">
      <selection activeCell="E50" sqref="E50"/>
      <pageMargins left="0.7" right="0.7" top="0.75" bottom="0.75" header="0.3" footer="0.3"/>
      <pageSetup paperSize="9" orientation="portrait" r:id="rId5"/>
    </customSheetView>
    <customSheetView guid="{CFC92B1C-D4F2-414F-8F12-92F529035B08}" topLeftCell="A6">
      <selection activeCell="C10" sqref="C10"/>
      <pageMargins left="0.7" right="0.7" top="0.75" bottom="0.75" header="0.3" footer="0.3"/>
      <pageSetup paperSize="9" orientation="portrait" r:id="rId6"/>
    </customSheetView>
    <customSheetView guid="{21329C76-F86B-400D-B8F5-F75B383E5B14}" topLeftCell="A41">
      <selection activeCell="C65" sqref="C65"/>
      <pageMargins left="0.7" right="0.7" top="0.75" bottom="0.75" header="0.3" footer="0.3"/>
      <pageSetup paperSize="9" orientation="portrait" r:id="rId7"/>
    </customSheetView>
    <customSheetView guid="{D3393B8E-C3CB-4E3A-976E-E4CD065299F0}" topLeftCell="A10">
      <selection activeCell="J14" sqref="J14:O21"/>
      <pageMargins left="0.7" right="0.7" top="0.75" bottom="0.75" header="0.3" footer="0.3"/>
    </customSheetView>
    <customSheetView guid="{CA1DE4BE-C006-4405-B064-304EE6CCACF1}" topLeftCell="A41">
      <selection activeCell="C65" sqref="C65"/>
      <pageMargins left="0.7" right="0.7" top="0.75" bottom="0.75" header="0.3" footer="0.3"/>
      <pageSetup paperSize="9" orientation="portrait" r:id="rId8"/>
    </customSheetView>
    <customSheetView guid="{931AA63B-6827-4BF4-8E25-ED232A88A09C}" topLeftCell="A4">
      <selection activeCell="A9" sqref="A9"/>
      <pageMargins left="0.7" right="0.7" top="0.75" bottom="0.75" header="0.3" footer="0.3"/>
    </customSheetView>
    <customSheetView guid="{3AD1D9CC-D162-4119-AFCC-0AF9105FB248}">
      <selection activeCell="C10" sqref="C10"/>
      <pageMargins left="0.7" right="0.7" top="0.75" bottom="0.75" header="0.3" footer="0.3"/>
    </customSheetView>
    <customSheetView guid="{7CCD1884-1631-4809-8751-AE0939C32419}">
      <selection activeCell="E40" sqref="E40"/>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9"/>
    </customSheetView>
    <customSheetView guid="{A7B3A108-9CF6-4687-9321-110D304B17B9}" topLeftCell="A4">
      <selection activeCell="A9" sqref="A9"/>
      <pageMargins left="0.7" right="0.7" top="0.75" bottom="0.75" header="0.3" footer="0.3"/>
    </customSheetView>
    <customSheetView guid="{B3153F5C-CAD5-4C41-96F3-3BC56052414C}" topLeftCell="A49">
      <selection activeCell="B9" sqref="B9"/>
      <pageMargins left="0.7" right="0.7" top="0.75" bottom="0.75" header="0.3" footer="0.3"/>
    </customSheetView>
    <customSheetView guid="{FB7DEBE1-1047-4BE4-82FD-4BCA0CA8DD58}" topLeftCell="A7">
      <selection activeCell="C18" sqref="C18"/>
      <pageMargins left="0.7" right="0.7" top="0.75" bottom="0.75" header="0.3" footer="0.3"/>
    </customSheetView>
    <customSheetView guid="{8A1326BD-F0AB-414F-9F91-C2BB94CC9C17}" showPageBreaks="1" topLeftCell="A8">
      <selection activeCell="A31" sqref="A31:F39"/>
      <pageMargins left="0.7" right="0.7" top="0.75" bottom="0.75" header="0.3" footer="0.3"/>
      <pageSetup paperSize="9" orientation="portrait" r:id="rId10"/>
    </customSheetView>
    <customSheetView guid="{F0048D33-26BA-4893-8BCC-88CEF82FEBB6}" topLeftCell="D4">
      <selection activeCell="K12" sqref="K12"/>
      <pageMargins left="0.7" right="0.7" top="0.75" bottom="0.75" header="0.3" footer="0.3"/>
      <pageSetup paperSize="9" orientation="portrait" r:id="rId11"/>
    </customSheetView>
    <customSheetView guid="{0780CBEB-AF66-401E-9AFD-5F77700585BC}" topLeftCell="A4">
      <selection activeCell="E57" sqref="E57"/>
      <pageMargins left="0.7" right="0.7" top="0.75" bottom="0.75" header="0.3" footer="0.3"/>
    </customSheetView>
    <customSheetView guid="{F536E858-E5B2-4B36-88FC-BE776803F921}" topLeftCell="A4">
      <selection activeCell="A9" sqref="A9"/>
      <pageMargins left="0.7" right="0.7" top="0.75" bottom="0.75" header="0.3" footer="0.3"/>
    </customSheetView>
    <customSheetView guid="{70E7FFDC-983F-46F7-B68F-0BE0A8C942E0}" topLeftCell="A19">
      <selection activeCell="H37" sqref="H37"/>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12"/>
    </customSheetView>
    <customSheetView guid="{FD092655-EBEC-4730-9895-1567D9B70D5F}" topLeftCell="A4">
      <selection activeCell="A9" sqref="A9"/>
      <pageMargins left="0.7" right="0.7" top="0.75" bottom="0.75" header="0.3" footer="0.3"/>
    </customSheetView>
    <customSheetView guid="{59094C18-3CB5-482F-AA6A-9C313A318EBB}" topLeftCell="A10">
      <selection activeCell="E20" sqref="E20"/>
      <pageMargins left="0.7" right="0.7" top="0.75" bottom="0.75" header="0.3" footer="0.3"/>
      <pageSetup paperSize="9" orientation="portrait" r:id="rId13"/>
    </customSheetView>
    <customSheetView guid="{08462586-B7E0-434D-B6F4-B2B21EAA5D46}" topLeftCell="A41">
      <selection activeCell="C65" sqref="C65"/>
      <pageMargins left="0.7" right="0.7" top="0.75" bottom="0.75" header="0.3" footer="0.3"/>
      <pageSetup paperSize="9" orientation="portrait" r:id="rId14"/>
    </customSheetView>
    <customSheetView guid="{F277ACEF-9FF8-431F-8537-DE60B790AA4F}">
      <selection activeCell="E57" sqref="E57"/>
      <pageMargins left="0.7" right="0.7" top="0.75" bottom="0.75" header="0.3" footer="0.3"/>
    </customSheetView>
    <customSheetView guid="{3FCB7B24-049F-4685-83CB-5231093E0117}" topLeftCell="A18">
      <selection activeCell="C30" sqref="C30"/>
      <pageMargins left="0.7" right="0.7" top="0.75" bottom="0.75" header="0.3" footer="0.3"/>
      <pageSetup paperSize="9" orientation="portrait" r:id="rId15"/>
    </customSheetView>
    <customSheetView guid="{5AF40965-2356-4A48-B6FA-CB814CA4D7B2}" topLeftCell="A49">
      <selection activeCell="H80" sqref="H80"/>
      <pageMargins left="0.7" right="0.7" top="0.75" bottom="0.75" header="0.3" footer="0.3"/>
      <pageSetup paperSize="9" orientation="portrait" r:id="rId16"/>
    </customSheetView>
    <customSheetView guid="{BE68C6EB-1B64-4B3E-8DDC-CA26F318E610}" topLeftCell="A18">
      <selection activeCell="K21" sqref="K21"/>
      <pageMargins left="0.7" right="0.7" top="0.75" bottom="0.75" header="0.3" footer="0.3"/>
      <pageSetup paperSize="9" orientation="portrait" r:id="rId17"/>
    </customSheetView>
    <customSheetView guid="{DB462ED3-28DC-47D7-98F7-CED01F66E2C7}" topLeftCell="A51">
      <selection activeCell="J31" sqref="J31"/>
      <pageMargins left="0.7" right="0.7" top="0.75" bottom="0.75" header="0.3" footer="0.3"/>
      <pageSetup paperSize="9" orientation="portrait" r:id="rId18"/>
    </customSheetView>
    <customSheetView guid="{5DDDA852-2807-4645-BC75-EBD4EF3323A7}">
      <selection activeCell="E18" sqref="E18:H18"/>
      <pageMargins left="0.7" right="0.7" top="0.75" bottom="0.75" header="0.3" footer="0.3"/>
      <pageSetup paperSize="9" orientation="portrait" r:id="rId19"/>
    </customSheetView>
  </customSheetViews>
  <mergeCells count="3">
    <mergeCell ref="G11:H11"/>
    <mergeCell ref="D12:D13"/>
    <mergeCell ref="E12:H12"/>
  </mergeCells>
  <pageMargins left="0.7" right="0.7" top="0.75" bottom="0.75" header="0.3" footer="0.3"/>
  <pageSetup paperSize="9" orientation="portrait"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F58"/>
  <sheetViews>
    <sheetView showGridLines="0" zoomScaleNormal="114" workbookViewId="0">
      <selection activeCell="D1" sqref="D1"/>
    </sheetView>
  </sheetViews>
  <sheetFormatPr defaultColWidth="9.140625" defaultRowHeight="12"/>
  <cols>
    <col min="1" max="1" width="8.28515625" style="3" customWidth="1"/>
    <col min="2" max="2" width="8" style="3" customWidth="1"/>
    <col min="3" max="3" width="39.85546875" style="27" customWidth="1"/>
    <col min="4" max="4" width="11.140625" style="57" customWidth="1"/>
    <col min="5" max="5" width="12.28515625" style="3" customWidth="1"/>
    <col min="6" max="6" width="12.140625" style="3" customWidth="1"/>
    <col min="7" max="7" width="11.5703125" style="3" customWidth="1"/>
    <col min="8" max="16384" width="9.140625" style="3"/>
  </cols>
  <sheetData>
    <row r="1" spans="1:6" ht="12.75">
      <c r="A1" s="505" t="str">
        <f>HYPERLINK("#INDEX!A2","back to index page")</f>
        <v>back to index page</v>
      </c>
      <c r="B1" s="773"/>
      <c r="C1" s="774"/>
      <c r="D1" s="3"/>
    </row>
    <row r="2" spans="1:6" ht="12.75">
      <c r="A2"/>
      <c r="B2"/>
      <c r="C2" s="57"/>
      <c r="D2" s="3"/>
    </row>
    <row r="3" spans="1:6" ht="12.75">
      <c r="A3"/>
      <c r="B3"/>
      <c r="C3" s="57"/>
      <c r="D3" s="3"/>
    </row>
    <row r="4" spans="1:6" ht="12.75">
      <c r="A4"/>
      <c r="B4"/>
      <c r="C4" s="57"/>
      <c r="D4" s="3"/>
    </row>
    <row r="5" spans="1:6" ht="12.75">
      <c r="A5"/>
      <c r="B5"/>
      <c r="C5" s="57"/>
      <c r="D5" s="3"/>
    </row>
    <row r="6" spans="1:6" ht="12.75">
      <c r="A6"/>
      <c r="B6"/>
      <c r="C6" s="57"/>
      <c r="D6" s="3"/>
    </row>
    <row r="7" spans="1:6" ht="12.75">
      <c r="A7"/>
      <c r="B7"/>
      <c r="C7" s="57"/>
      <c r="D7" s="3"/>
    </row>
    <row r="8" spans="1:6" ht="12.75">
      <c r="A8"/>
      <c r="B8"/>
      <c r="C8" s="57"/>
      <c r="D8" s="3"/>
    </row>
    <row r="9" spans="1:6">
      <c r="B9" s="403" t="s">
        <v>1630</v>
      </c>
      <c r="C9" s="411"/>
      <c r="D9" s="410"/>
      <c r="E9" s="404"/>
      <c r="F9" s="404"/>
    </row>
    <row r="10" spans="1:6">
      <c r="B10" s="27"/>
      <c r="C10" s="26"/>
      <c r="D10" s="3"/>
    </row>
    <row r="11" spans="1:6" ht="12.75" customHeight="1">
      <c r="B11" s="108"/>
      <c r="C11" s="26"/>
      <c r="D11" s="3"/>
      <c r="E11" s="812" t="s">
        <v>52</v>
      </c>
      <c r="F11" s="812"/>
    </row>
    <row r="12" spans="1:6" ht="36">
      <c r="B12" s="108"/>
      <c r="C12" s="26"/>
      <c r="D12" s="820" t="s">
        <v>113</v>
      </c>
      <c r="E12" s="820"/>
      <c r="F12" s="142" t="s">
        <v>114</v>
      </c>
    </row>
    <row r="13" spans="1:6">
      <c r="B13" s="108"/>
      <c r="C13" s="26"/>
      <c r="D13" s="56">
        <v>45657</v>
      </c>
      <c r="E13" s="56">
        <v>45291</v>
      </c>
      <c r="F13" s="56">
        <v>45657</v>
      </c>
    </row>
    <row r="14" spans="1:6">
      <c r="B14" s="108"/>
      <c r="C14" s="26"/>
      <c r="D14" s="521" t="s">
        <v>33</v>
      </c>
      <c r="E14" s="521" t="s">
        <v>56</v>
      </c>
      <c r="F14" s="521" t="s">
        <v>57</v>
      </c>
    </row>
    <row r="15" spans="1:6">
      <c r="B15" s="42">
        <v>1</v>
      </c>
      <c r="C15" s="60" t="s">
        <v>115</v>
      </c>
      <c r="D15" s="134">
        <v>18043878</v>
      </c>
      <c r="E15" s="134">
        <v>17388251</v>
      </c>
      <c r="F15" s="134">
        <v>1443510.24</v>
      </c>
    </row>
    <row r="16" spans="1:6">
      <c r="B16" s="42">
        <v>2</v>
      </c>
      <c r="C16" s="60" t="s">
        <v>1766</v>
      </c>
      <c r="D16" s="134">
        <v>18043878</v>
      </c>
      <c r="E16" s="134">
        <v>17388251</v>
      </c>
      <c r="F16" s="134">
        <v>1443510.24</v>
      </c>
    </row>
    <row r="17" spans="2:6">
      <c r="B17" s="42">
        <v>3</v>
      </c>
      <c r="C17" s="60" t="s">
        <v>1767</v>
      </c>
      <c r="D17" s="134">
        <v>0</v>
      </c>
      <c r="E17" s="134">
        <v>0</v>
      </c>
      <c r="F17" s="134">
        <v>0</v>
      </c>
    </row>
    <row r="18" spans="2:6">
      <c r="B18" s="42">
        <v>4</v>
      </c>
      <c r="C18" s="60" t="s">
        <v>1768</v>
      </c>
      <c r="D18" s="134">
        <v>0</v>
      </c>
      <c r="E18" s="134">
        <v>0</v>
      </c>
      <c r="F18" s="134">
        <v>0</v>
      </c>
    </row>
    <row r="19" spans="2:6">
      <c r="B19" s="42" t="s">
        <v>1769</v>
      </c>
      <c r="C19" s="60" t="s">
        <v>1770</v>
      </c>
      <c r="D19" s="134">
        <v>0</v>
      </c>
      <c r="E19" s="134">
        <v>0</v>
      </c>
      <c r="F19" s="134">
        <v>0</v>
      </c>
    </row>
    <row r="20" spans="2:6" ht="13.5" customHeight="1">
      <c r="B20" s="42">
        <v>5</v>
      </c>
      <c r="C20" s="59" t="s">
        <v>1771</v>
      </c>
      <c r="D20" s="134">
        <v>0</v>
      </c>
      <c r="E20" s="134">
        <v>0</v>
      </c>
      <c r="F20" s="134">
        <v>0</v>
      </c>
    </row>
    <row r="21" spans="2:6">
      <c r="B21" s="42">
        <v>6</v>
      </c>
      <c r="C21" s="60" t="s">
        <v>1772</v>
      </c>
      <c r="D21" s="134">
        <v>153701</v>
      </c>
      <c r="E21" s="134">
        <v>156582</v>
      </c>
      <c r="F21" s="134">
        <v>12296.08</v>
      </c>
    </row>
    <row r="22" spans="2:6">
      <c r="B22" s="42">
        <v>7</v>
      </c>
      <c r="C22" s="60" t="s">
        <v>1766</v>
      </c>
      <c r="D22" s="134">
        <v>153701</v>
      </c>
      <c r="E22" s="134">
        <v>156582</v>
      </c>
      <c r="F22" s="134">
        <v>12296.08</v>
      </c>
    </row>
    <row r="23" spans="2:6">
      <c r="B23" s="42">
        <v>8</v>
      </c>
      <c r="C23" s="60" t="s">
        <v>116</v>
      </c>
      <c r="D23" s="134">
        <v>0</v>
      </c>
      <c r="E23" s="134">
        <v>0</v>
      </c>
      <c r="F23" s="134">
        <v>0</v>
      </c>
    </row>
    <row r="24" spans="2:6">
      <c r="B24" s="42" t="s">
        <v>1081</v>
      </c>
      <c r="C24" s="60" t="s">
        <v>1773</v>
      </c>
      <c r="D24" s="134">
        <v>0</v>
      </c>
      <c r="E24" s="134">
        <v>0</v>
      </c>
      <c r="F24" s="134">
        <v>0</v>
      </c>
    </row>
    <row r="25" spans="2:6">
      <c r="B25" s="42" t="s">
        <v>1774</v>
      </c>
      <c r="C25" s="60" t="s">
        <v>1775</v>
      </c>
      <c r="D25" s="134">
        <v>0</v>
      </c>
      <c r="E25" s="134">
        <v>0</v>
      </c>
      <c r="F25" s="134">
        <v>0</v>
      </c>
    </row>
    <row r="26" spans="2:6">
      <c r="B26" s="42">
        <v>9</v>
      </c>
      <c r="C26" s="60" t="s">
        <v>1776</v>
      </c>
      <c r="D26" s="134">
        <v>0</v>
      </c>
      <c r="E26" s="134">
        <v>0</v>
      </c>
      <c r="F26" s="134">
        <v>0</v>
      </c>
    </row>
    <row r="27" spans="2:6">
      <c r="B27" s="705">
        <v>10</v>
      </c>
      <c r="C27" s="706" t="s">
        <v>1653</v>
      </c>
      <c r="D27" s="707">
        <v>0</v>
      </c>
      <c r="E27" s="707">
        <v>0</v>
      </c>
      <c r="F27" s="707">
        <v>0</v>
      </c>
    </row>
    <row r="28" spans="2:6" ht="11.25" customHeight="1">
      <c r="B28" s="705">
        <v>11</v>
      </c>
      <c r="C28" s="708" t="s">
        <v>1653</v>
      </c>
      <c r="D28" s="707">
        <v>0</v>
      </c>
      <c r="E28" s="707">
        <v>0</v>
      </c>
      <c r="F28" s="707">
        <v>0</v>
      </c>
    </row>
    <row r="29" spans="2:6">
      <c r="B29" s="705">
        <v>12</v>
      </c>
      <c r="C29" s="706" t="s">
        <v>1653</v>
      </c>
      <c r="D29" s="707">
        <v>0</v>
      </c>
      <c r="E29" s="707">
        <v>0</v>
      </c>
      <c r="F29" s="707">
        <v>0</v>
      </c>
    </row>
    <row r="30" spans="2:6">
      <c r="B30" s="705">
        <v>13</v>
      </c>
      <c r="C30" s="706" t="s">
        <v>1653</v>
      </c>
      <c r="D30" s="707">
        <v>0</v>
      </c>
      <c r="E30" s="707">
        <v>0</v>
      </c>
      <c r="F30" s="707">
        <v>0</v>
      </c>
    </row>
    <row r="31" spans="2:6" ht="12.75" customHeight="1">
      <c r="B31" s="705">
        <v>14</v>
      </c>
      <c r="C31" s="708" t="s">
        <v>1653</v>
      </c>
      <c r="D31" s="707">
        <v>0</v>
      </c>
      <c r="E31" s="707">
        <v>0</v>
      </c>
      <c r="F31" s="707">
        <v>0</v>
      </c>
    </row>
    <row r="32" spans="2:6">
      <c r="B32" s="42">
        <v>15</v>
      </c>
      <c r="C32" s="60" t="s">
        <v>1777</v>
      </c>
      <c r="D32" s="134">
        <v>0</v>
      </c>
      <c r="E32" s="134">
        <v>0</v>
      </c>
      <c r="F32" s="134">
        <v>0</v>
      </c>
    </row>
    <row r="33" spans="2:6" ht="12" customHeight="1">
      <c r="B33" s="42">
        <v>16</v>
      </c>
      <c r="C33" s="60" t="s">
        <v>1778</v>
      </c>
      <c r="D33" s="134">
        <v>0</v>
      </c>
      <c r="E33" s="134">
        <v>0</v>
      </c>
      <c r="F33" s="134">
        <v>0</v>
      </c>
    </row>
    <row r="34" spans="2:6">
      <c r="B34" s="42">
        <v>17</v>
      </c>
      <c r="C34" s="60" t="s">
        <v>1779</v>
      </c>
      <c r="D34" s="134">
        <v>0</v>
      </c>
      <c r="E34" s="134">
        <v>0</v>
      </c>
      <c r="F34" s="134">
        <v>0</v>
      </c>
    </row>
    <row r="35" spans="2:6">
      <c r="B35" s="42">
        <v>18</v>
      </c>
      <c r="C35" s="60" t="s">
        <v>1780</v>
      </c>
      <c r="D35" s="134">
        <v>0</v>
      </c>
      <c r="E35" s="134">
        <v>0</v>
      </c>
      <c r="F35" s="134">
        <v>0</v>
      </c>
    </row>
    <row r="36" spans="2:6">
      <c r="B36" s="42">
        <v>19</v>
      </c>
      <c r="C36" s="60" t="s">
        <v>1781</v>
      </c>
      <c r="D36" s="134">
        <v>0</v>
      </c>
      <c r="E36" s="134">
        <v>0</v>
      </c>
      <c r="F36" s="134">
        <v>0</v>
      </c>
    </row>
    <row r="37" spans="2:6">
      <c r="B37" s="42" t="s">
        <v>1782</v>
      </c>
      <c r="C37" s="60" t="s">
        <v>1783</v>
      </c>
      <c r="D37" s="134">
        <v>0</v>
      </c>
      <c r="E37" s="134">
        <v>0</v>
      </c>
      <c r="F37" s="134">
        <v>0</v>
      </c>
    </row>
    <row r="38" spans="2:6">
      <c r="B38" s="42">
        <v>20</v>
      </c>
      <c r="C38" s="60" t="s">
        <v>1784</v>
      </c>
      <c r="D38" s="134">
        <v>14363</v>
      </c>
      <c r="E38" s="134">
        <v>0</v>
      </c>
      <c r="F38" s="134">
        <v>1149.04</v>
      </c>
    </row>
    <row r="39" spans="2:6">
      <c r="B39" s="42">
        <v>21</v>
      </c>
      <c r="C39" s="60" t="s">
        <v>1766</v>
      </c>
      <c r="D39" s="134">
        <v>14363</v>
      </c>
      <c r="E39" s="134">
        <v>0</v>
      </c>
      <c r="F39" s="134">
        <v>1149.04</v>
      </c>
    </row>
    <row r="40" spans="2:6">
      <c r="B40" s="42">
        <v>22</v>
      </c>
      <c r="C40" s="60" t="s">
        <v>1785</v>
      </c>
      <c r="D40" s="134">
        <v>0</v>
      </c>
      <c r="E40" s="134">
        <v>0</v>
      </c>
      <c r="F40" s="134">
        <v>0</v>
      </c>
    </row>
    <row r="41" spans="2:6">
      <c r="B41" s="42" t="s">
        <v>1786</v>
      </c>
      <c r="C41" s="60" t="s">
        <v>117</v>
      </c>
      <c r="D41" s="134">
        <v>0</v>
      </c>
      <c r="E41" s="134">
        <v>0</v>
      </c>
      <c r="F41" s="134">
        <v>0</v>
      </c>
    </row>
    <row r="42" spans="2:6">
      <c r="B42" s="42">
        <v>23</v>
      </c>
      <c r="C42" s="60" t="s">
        <v>1787</v>
      </c>
      <c r="D42" s="134">
        <v>620750</v>
      </c>
      <c r="E42" s="134">
        <v>0</v>
      </c>
      <c r="F42" s="134">
        <v>49660</v>
      </c>
    </row>
    <row r="43" spans="2:6">
      <c r="B43" s="42" t="s">
        <v>1788</v>
      </c>
      <c r="C43" s="60" t="s">
        <v>1789</v>
      </c>
      <c r="D43" s="134">
        <v>0</v>
      </c>
      <c r="E43" s="134">
        <v>0</v>
      </c>
      <c r="F43" s="134">
        <v>0</v>
      </c>
    </row>
    <row r="44" spans="2:6">
      <c r="B44" s="42" t="s">
        <v>1790</v>
      </c>
      <c r="C44" s="60" t="s">
        <v>1791</v>
      </c>
      <c r="D44" s="134">
        <v>0</v>
      </c>
      <c r="E44" s="134">
        <v>0</v>
      </c>
      <c r="F44" s="134">
        <v>0</v>
      </c>
    </row>
    <row r="45" spans="2:6">
      <c r="B45" s="42" t="s">
        <v>1792</v>
      </c>
      <c r="C45" s="60" t="s">
        <v>1793</v>
      </c>
      <c r="D45" s="134">
        <v>620750</v>
      </c>
      <c r="E45" s="134">
        <v>0</v>
      </c>
      <c r="F45" s="134">
        <v>49660</v>
      </c>
    </row>
    <row r="46" spans="2:6" ht="24">
      <c r="B46" s="42">
        <v>24</v>
      </c>
      <c r="C46" s="59" t="s">
        <v>1794</v>
      </c>
      <c r="D46" s="134">
        <v>0</v>
      </c>
      <c r="E46" s="134">
        <v>0</v>
      </c>
      <c r="F46" s="134">
        <v>0</v>
      </c>
    </row>
    <row r="47" spans="2:6" ht="17.25" customHeight="1">
      <c r="B47" s="705">
        <v>25</v>
      </c>
      <c r="C47" s="706" t="s">
        <v>1653</v>
      </c>
      <c r="D47" s="707">
        <v>0</v>
      </c>
      <c r="E47" s="707">
        <v>0</v>
      </c>
      <c r="F47" s="707">
        <v>0</v>
      </c>
    </row>
    <row r="48" spans="2:6">
      <c r="B48" s="709">
        <v>26</v>
      </c>
      <c r="C48" s="708" t="s">
        <v>1653</v>
      </c>
      <c r="D48" s="707">
        <v>0</v>
      </c>
      <c r="E48" s="707">
        <v>0</v>
      </c>
      <c r="F48" s="707">
        <v>0</v>
      </c>
    </row>
    <row r="49" spans="2:6">
      <c r="B49" s="709">
        <v>27</v>
      </c>
      <c r="C49" s="708" t="s">
        <v>1653</v>
      </c>
      <c r="D49" s="707">
        <v>0</v>
      </c>
      <c r="E49" s="707">
        <v>0</v>
      </c>
      <c r="F49" s="707">
        <v>0</v>
      </c>
    </row>
    <row r="50" spans="2:6">
      <c r="B50" s="709">
        <v>28</v>
      </c>
      <c r="C50" s="708" t="s">
        <v>1653</v>
      </c>
      <c r="D50" s="707">
        <v>0</v>
      </c>
      <c r="E50" s="707">
        <v>0</v>
      </c>
      <c r="F50" s="707">
        <v>0</v>
      </c>
    </row>
    <row r="51" spans="2:6">
      <c r="B51" s="105" t="s">
        <v>30</v>
      </c>
      <c r="C51" s="54" t="s">
        <v>66</v>
      </c>
      <c r="D51" s="135">
        <v>18832692</v>
      </c>
      <c r="E51" s="135">
        <v>17544833</v>
      </c>
      <c r="F51" s="135">
        <v>1506615.36</v>
      </c>
    </row>
    <row r="52" spans="2:6">
      <c r="B52" s="27"/>
      <c r="C52" s="57"/>
      <c r="D52" s="3"/>
    </row>
    <row r="53" spans="2:6">
      <c r="B53" s="27"/>
      <c r="C53" s="57"/>
      <c r="D53" s="3"/>
    </row>
    <row r="54" spans="2:6">
      <c r="B54" s="27"/>
      <c r="C54" s="57"/>
      <c r="D54" s="3"/>
    </row>
    <row r="55" spans="2:6">
      <c r="B55" s="27"/>
      <c r="C55" s="57"/>
      <c r="D55" s="3"/>
    </row>
    <row r="56" spans="2:6">
      <c r="B56" s="27"/>
      <c r="C56" s="57"/>
      <c r="D56" s="3"/>
    </row>
    <row r="57" spans="2:6">
      <c r="B57" s="27"/>
      <c r="C57" s="57"/>
      <c r="D57" s="3"/>
    </row>
    <row r="58" spans="2:6">
      <c r="B58" s="27"/>
      <c r="C58" s="57"/>
      <c r="D58" s="3"/>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0">
      <selection activeCell="H28" sqref="H28"/>
      <pageMargins left="0.7" right="0.7" top="0.75" bottom="0.75" header="0.3" footer="0.3"/>
      <pageSetup paperSize="9" orientation="portrait" r:id="rId2"/>
    </customSheetView>
    <customSheetView guid="{C83D4249-7B44-432A-B7FB-A6ACA6880240}">
      <selection activeCell="D12" sqref="D12"/>
      <pageMargins left="0.7" right="0.7" top="0.75" bottom="0.75" header="0.3" footer="0.3"/>
      <pageSetup paperSize="9" orientation="portrait" r:id="rId3"/>
    </customSheetView>
    <customSheetView guid="{D37F8A47-E42F-4741-BE8D-5D961F7BB394}">
      <selection activeCell="D12" sqref="D12"/>
      <pageMargins left="0.7" right="0.7" top="0.75" bottom="0.75" header="0.3" footer="0.3"/>
      <pageSetup paperSize="9" orientation="portrait" r:id="rId4"/>
    </customSheetView>
    <customSheetView guid="{697182B0-1BEF-4A85-93A0-596802852AF2}" topLeftCell="A14">
      <selection activeCell="D29" sqref="D29"/>
      <pageMargins left="0.7" right="0.7" top="0.75" bottom="0.75" header="0.3" footer="0.3"/>
      <pageSetup paperSize="9" orientation="portrait" r:id="rId5"/>
    </customSheetView>
    <customSheetView guid="{CFC92B1C-D4F2-414F-8F12-92F529035B08}" topLeftCell="A19">
      <selection activeCell="B30" sqref="B30:B31"/>
      <pageMargins left="0.7" right="0.7" top="0.75" bottom="0.75" header="0.3" footer="0.3"/>
      <pageSetup paperSize="9" orientation="portrait" r:id="rId6"/>
    </customSheetView>
    <customSheetView guid="{21329C76-F86B-400D-B8F5-F75B383E5B14}" topLeftCell="A62">
      <selection activeCell="F77" sqref="F77"/>
      <pageMargins left="0.7" right="0.7" top="0.75" bottom="0.75" header="0.3" footer="0.3"/>
      <pageSetup paperSize="9" orientation="portrait" r:id="rId7"/>
    </customSheetView>
    <customSheetView guid="{D3393B8E-C3CB-4E3A-976E-E4CD065299F0}" topLeftCell="A22">
      <selection activeCell="K14" sqref="K14:O45"/>
      <pageMargins left="0.7" right="0.7" top="0.75" bottom="0.75" header="0.3" footer="0.3"/>
    </customSheetView>
    <customSheetView guid="{CA1DE4BE-C006-4405-B064-304EE6CCACF1}" topLeftCell="A62">
      <selection activeCell="F77" sqref="F77"/>
      <pageMargins left="0.7" right="0.7" top="0.75" bottom="0.75" header="0.3" footer="0.3"/>
      <pageSetup paperSize="9" orientation="portrait" r:id="rId8"/>
    </customSheetView>
    <customSheetView guid="{931AA63B-6827-4BF4-8E25-ED232A88A09C}" topLeftCell="A4">
      <selection activeCell="E29" sqref="E29"/>
      <pageMargins left="0.7" right="0.7" top="0.75" bottom="0.75" header="0.3" footer="0.3"/>
    </customSheetView>
    <customSheetView guid="{3AD1D9CC-D162-4119-AFCC-0AF9105FB248}">
      <selection activeCell="F43" sqref="F43"/>
      <pageMargins left="0.7" right="0.7" top="0.75" bottom="0.75" header="0.3" footer="0.3"/>
    </customSheetView>
    <customSheetView guid="{7CCD1884-1631-4809-8751-AE0939C32419}">
      <selection sqref="A1:C1"/>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9"/>
    </customSheetView>
    <customSheetView guid="{A7B3A108-9CF6-4687-9321-110D304B17B9}" topLeftCell="E1">
      <selection activeCell="E29" sqref="E29"/>
      <pageMargins left="0.7" right="0.7" top="0.75" bottom="0.75" header="0.3" footer="0.3"/>
    </customSheetView>
    <customSheetView guid="{B3153F5C-CAD5-4C41-96F3-3BC56052414C}" topLeftCell="A44">
      <selection activeCell="C71" sqref="C71"/>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0048D33-26BA-4893-8BCC-88CEF82FEBB6}" topLeftCell="C1">
      <selection activeCell="J10" sqref="J10"/>
      <pageMargins left="0.7" right="0.7" top="0.75" bottom="0.75" header="0.3" footer="0.3"/>
    </customSheetView>
    <customSheetView guid="{0780CBEB-AF66-401E-9AFD-5F77700585BC}" topLeftCell="A25">
      <selection activeCell="D16" sqref="D16"/>
      <pageMargins left="0.7" right="0.7" top="0.75" bottom="0.75" header="0.3" footer="0.3"/>
    </customSheetView>
    <customSheetView guid="{F536E858-E5B2-4B36-88FC-BE776803F921}" topLeftCell="E52">
      <selection activeCell="E29" sqref="E29"/>
      <pageMargins left="0.7" right="0.7" top="0.75" bottom="0.75" header="0.3" footer="0.3"/>
    </customSheetView>
    <customSheetView guid="{70E7FFDC-983F-46F7-B68F-0BE0A8C942E0}" topLeftCell="A32">
      <selection activeCell="G53" sqref="G53"/>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10"/>
    </customSheetView>
    <customSheetView guid="{FD092655-EBEC-4730-9895-1567D9B70D5F}" topLeftCell="A4">
      <selection activeCell="E29" sqref="E29"/>
      <pageMargins left="0.7" right="0.7" top="0.75" bottom="0.75" header="0.3" footer="0.3"/>
    </customSheetView>
    <customSheetView guid="{59094C18-3CB5-482F-AA6A-9C313A318EBB}" topLeftCell="A49">
      <selection activeCell="D46" sqref="D46"/>
      <pageMargins left="0.7" right="0.7" top="0.75" bottom="0.75" header="0.3" footer="0.3"/>
      <pageSetup paperSize="9" orientation="portrait" r:id="rId11"/>
    </customSheetView>
    <customSheetView guid="{08462586-B7E0-434D-B6F4-B2B21EAA5D46}" topLeftCell="A62">
      <selection activeCell="F77" sqref="F77"/>
      <pageMargins left="0.7" right="0.7" top="0.75" bottom="0.75" header="0.3" footer="0.3"/>
      <pageSetup paperSize="9" orientation="portrait" r:id="rId12"/>
    </customSheetView>
    <customSheetView guid="{F277ACEF-9FF8-431F-8537-DE60B790AA4F}">
      <selection activeCell="D16" sqref="D16"/>
      <pageMargins left="0.7" right="0.7" top="0.75" bottom="0.75" header="0.3" footer="0.3"/>
    </customSheetView>
    <customSheetView guid="{3FCB7B24-049F-4685-83CB-5231093E0117}" scale="114" topLeftCell="A73">
      <selection activeCell="C10" sqref="C10"/>
      <pageMargins left="0.7" right="0.7" top="0.75" bottom="0.75" header="0.3" footer="0.3"/>
      <pageSetup paperSize="9" orientation="portrait" r:id="rId13"/>
    </customSheetView>
    <customSheetView guid="{5AF40965-2356-4A48-B6FA-CB814CA4D7B2}" topLeftCell="A14">
      <selection activeCell="D29" sqref="D29"/>
      <pageMargins left="0.7" right="0.7" top="0.75" bottom="0.75" header="0.3" footer="0.3"/>
      <pageSetup paperSize="9" orientation="portrait" r:id="rId14"/>
    </customSheetView>
    <customSheetView guid="{BE68C6EB-1B64-4B3E-8DDC-CA26F318E610}">
      <selection activeCell="D12" sqref="D12"/>
      <pageMargins left="0.7" right="0.7" top="0.75" bottom="0.75" header="0.3" footer="0.3"/>
      <pageSetup paperSize="9" orientation="portrait" r:id="rId15"/>
    </customSheetView>
    <customSheetView guid="{DB462ED3-28DC-47D7-98F7-CED01F66E2C7}" topLeftCell="A14">
      <selection activeCell="D29" sqref="D29"/>
      <pageMargins left="0.7" right="0.7" top="0.75" bottom="0.75" header="0.3" footer="0.3"/>
      <pageSetup paperSize="9" orientation="portrait" r:id="rId16"/>
    </customSheetView>
    <customSheetView guid="{5DDDA852-2807-4645-BC75-EBD4EF3323A7}">
      <selection activeCell="G13" sqref="G13"/>
      <pageMargins left="0.7" right="0.7" top="0.75" bottom="0.75" header="0.3" footer="0.3"/>
      <pageSetup paperSize="9" orientation="portrait" r:id="rId17"/>
    </customSheetView>
  </customSheetViews>
  <mergeCells count="2">
    <mergeCell ref="D12:E12"/>
    <mergeCell ref="E11:F11"/>
  </mergeCells>
  <phoneticPr fontId="79" type="noConversion"/>
  <pageMargins left="0.7" right="0.7" top="0.75" bottom="0.75" header="0.3" footer="0.3"/>
  <pageSetup paperSize="9" orientation="portrait"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K24"/>
  <sheetViews>
    <sheetView showGridLines="0" workbookViewId="0">
      <selection activeCell="D1" sqref="D1"/>
    </sheetView>
  </sheetViews>
  <sheetFormatPr defaultColWidth="9.140625" defaultRowHeight="12"/>
  <cols>
    <col min="1" max="1" width="5.85546875" style="3" customWidth="1"/>
    <col min="2" max="2" width="5.42578125" style="3" customWidth="1"/>
    <col min="3" max="3" width="38.5703125" style="3" bestFit="1" customWidth="1"/>
    <col min="4" max="5" width="7.140625" style="3" customWidth="1"/>
    <col min="6" max="6" width="7.42578125" style="3" customWidth="1"/>
    <col min="7" max="7" width="7.5703125" style="3" customWidth="1"/>
    <col min="8" max="8" width="10" style="3" customWidth="1"/>
    <col min="9" max="9" width="8.7109375" style="3" customWidth="1"/>
    <col min="10" max="10" width="7.42578125" style="3" customWidth="1"/>
    <col min="11" max="11" width="8.140625" style="3" customWidth="1"/>
    <col min="12" max="16384" width="9.140625" style="3"/>
  </cols>
  <sheetData>
    <row r="1" spans="1:11" ht="12.75">
      <c r="A1" s="505" t="str">
        <f>HYPERLINK("#INDEX!A2","back to index page")</f>
        <v>back to index page</v>
      </c>
      <c r="B1" s="761"/>
      <c r="C1" s="761"/>
    </row>
    <row r="2" spans="1:11" ht="12.75">
      <c r="A2"/>
      <c r="B2"/>
      <c r="C2"/>
    </row>
    <row r="3" spans="1:11" ht="12.75">
      <c r="A3"/>
      <c r="B3"/>
      <c r="C3"/>
    </row>
    <row r="4" spans="1:11" ht="12.75">
      <c r="A4"/>
      <c r="B4"/>
      <c r="C4"/>
    </row>
    <row r="5" spans="1:11" ht="12.75">
      <c r="A5"/>
      <c r="B5"/>
      <c r="C5"/>
    </row>
    <row r="6" spans="1:11" ht="12.75">
      <c r="A6"/>
      <c r="B6"/>
      <c r="C6"/>
    </row>
    <row r="7" spans="1:11" ht="12.75">
      <c r="A7"/>
      <c r="B7"/>
      <c r="C7"/>
    </row>
    <row r="8" spans="1:11" ht="12.75">
      <c r="A8"/>
      <c r="B8"/>
      <c r="C8"/>
    </row>
    <row r="9" spans="1:11" s="386" customFormat="1">
      <c r="B9" s="403" t="s">
        <v>1631</v>
      </c>
      <c r="C9" s="404"/>
      <c r="D9" s="404"/>
      <c r="E9" s="404"/>
      <c r="F9" s="404"/>
      <c r="G9" s="404"/>
      <c r="H9" s="404"/>
      <c r="I9" s="404"/>
      <c r="J9" s="404"/>
      <c r="K9" s="404"/>
    </row>
    <row r="10" spans="1:11">
      <c r="B10" s="13"/>
    </row>
    <row r="11" spans="1:11" ht="12.75" customHeight="1">
      <c r="J11" s="821" t="s">
        <v>52</v>
      </c>
      <c r="K11" s="821"/>
    </row>
    <row r="12" spans="1:11" ht="86.25" customHeight="1">
      <c r="B12" s="8"/>
      <c r="C12" s="8"/>
      <c r="D12" s="143" t="s">
        <v>654</v>
      </c>
      <c r="E12" s="143" t="s">
        <v>655</v>
      </c>
      <c r="F12" s="143" t="s">
        <v>200</v>
      </c>
      <c r="G12" s="143" t="s">
        <v>656</v>
      </c>
      <c r="H12" s="143" t="s">
        <v>657</v>
      </c>
      <c r="I12" s="143" t="s">
        <v>658</v>
      </c>
      <c r="J12" s="143" t="s">
        <v>659</v>
      </c>
      <c r="K12" s="143" t="s">
        <v>660</v>
      </c>
    </row>
    <row r="13" spans="1:11" ht="12.75" customHeight="1">
      <c r="D13" s="42" t="s">
        <v>33</v>
      </c>
      <c r="E13" s="42" t="s">
        <v>56</v>
      </c>
      <c r="F13" s="42" t="s">
        <v>57</v>
      </c>
      <c r="G13" s="42" t="s">
        <v>1045</v>
      </c>
      <c r="H13" s="42" t="s">
        <v>58</v>
      </c>
      <c r="I13" s="42" t="s">
        <v>1046</v>
      </c>
      <c r="J13" s="16" t="s">
        <v>1047</v>
      </c>
      <c r="K13" s="16" t="s">
        <v>1048</v>
      </c>
    </row>
    <row r="14" spans="1:11">
      <c r="B14" s="133" t="s">
        <v>145</v>
      </c>
      <c r="C14" s="59" t="s">
        <v>645</v>
      </c>
      <c r="D14" s="134">
        <v>0</v>
      </c>
      <c r="E14" s="134">
        <v>0</v>
      </c>
      <c r="F14" s="50"/>
      <c r="G14" s="211">
        <v>1.4</v>
      </c>
      <c r="H14" s="134">
        <v>0</v>
      </c>
      <c r="I14" s="134">
        <v>0</v>
      </c>
      <c r="J14" s="134">
        <v>0</v>
      </c>
      <c r="K14" s="134">
        <v>0</v>
      </c>
    </row>
    <row r="15" spans="1:11">
      <c r="B15" s="42" t="s">
        <v>146</v>
      </c>
      <c r="C15" s="60" t="s">
        <v>646</v>
      </c>
      <c r="D15" s="134">
        <v>76315</v>
      </c>
      <c r="E15" s="134">
        <v>80605</v>
      </c>
      <c r="F15" s="19"/>
      <c r="G15" s="211">
        <v>1.4</v>
      </c>
      <c r="H15" s="134">
        <v>219688</v>
      </c>
      <c r="I15" s="134">
        <v>219688</v>
      </c>
      <c r="J15" s="134">
        <v>219688</v>
      </c>
      <c r="K15" s="134">
        <v>153697</v>
      </c>
    </row>
    <row r="16" spans="1:11">
      <c r="B16" s="42">
        <v>1</v>
      </c>
      <c r="C16" s="60" t="s">
        <v>647</v>
      </c>
      <c r="D16" s="134">
        <v>0</v>
      </c>
      <c r="E16" s="134">
        <v>0</v>
      </c>
      <c r="F16" s="19"/>
      <c r="G16" s="211">
        <v>1.4</v>
      </c>
      <c r="H16" s="134">
        <v>0</v>
      </c>
      <c r="I16" s="134">
        <v>0</v>
      </c>
      <c r="J16" s="134">
        <v>0</v>
      </c>
      <c r="K16" s="134">
        <v>0</v>
      </c>
    </row>
    <row r="17" spans="2:11">
      <c r="B17" s="42">
        <v>2</v>
      </c>
      <c r="C17" s="60" t="s">
        <v>196</v>
      </c>
      <c r="D17" s="19"/>
      <c r="E17" s="19"/>
      <c r="F17" s="134">
        <v>0</v>
      </c>
      <c r="G17" s="210">
        <v>0</v>
      </c>
      <c r="H17" s="134">
        <v>0</v>
      </c>
      <c r="I17" s="134">
        <v>0</v>
      </c>
      <c r="J17" s="134">
        <v>0</v>
      </c>
      <c r="K17" s="134">
        <v>0</v>
      </c>
    </row>
    <row r="18" spans="2:11">
      <c r="B18" s="42" t="s">
        <v>648</v>
      </c>
      <c r="C18" s="60" t="s">
        <v>649</v>
      </c>
      <c r="D18" s="19"/>
      <c r="E18" s="19"/>
      <c r="F18" s="134">
        <v>0</v>
      </c>
      <c r="G18" s="19"/>
      <c r="H18" s="134">
        <v>0</v>
      </c>
      <c r="I18" s="134">
        <v>0</v>
      </c>
      <c r="J18" s="134">
        <v>0</v>
      </c>
      <c r="K18" s="134">
        <v>0</v>
      </c>
    </row>
    <row r="19" spans="2:11">
      <c r="B19" s="42" t="s">
        <v>650</v>
      </c>
      <c r="C19" s="60" t="s">
        <v>651</v>
      </c>
      <c r="D19" s="19"/>
      <c r="E19" s="19"/>
      <c r="F19" s="134">
        <v>0</v>
      </c>
      <c r="G19" s="19"/>
      <c r="H19" s="134">
        <v>0</v>
      </c>
      <c r="I19" s="134">
        <v>0</v>
      </c>
      <c r="J19" s="134">
        <v>0</v>
      </c>
      <c r="K19" s="134">
        <v>0</v>
      </c>
    </row>
    <row r="20" spans="2:11">
      <c r="B20" s="42" t="s">
        <v>652</v>
      </c>
      <c r="C20" s="60" t="s">
        <v>653</v>
      </c>
      <c r="D20" s="19"/>
      <c r="E20" s="19"/>
      <c r="F20" s="134">
        <v>0</v>
      </c>
      <c r="G20" s="19"/>
      <c r="H20" s="134">
        <v>0</v>
      </c>
      <c r="I20" s="134">
        <v>0</v>
      </c>
      <c r="J20" s="134">
        <v>0</v>
      </c>
      <c r="K20" s="134">
        <v>0</v>
      </c>
    </row>
    <row r="21" spans="2:11">
      <c r="B21" s="42">
        <v>3</v>
      </c>
      <c r="C21" s="60" t="s">
        <v>197</v>
      </c>
      <c r="D21" s="19"/>
      <c r="E21" s="19"/>
      <c r="F21" s="19"/>
      <c r="G21" s="19"/>
      <c r="H21" s="134">
        <v>0</v>
      </c>
      <c r="I21" s="134">
        <v>0</v>
      </c>
      <c r="J21" s="134">
        <v>0</v>
      </c>
      <c r="K21" s="134">
        <v>0</v>
      </c>
    </row>
    <row r="22" spans="2:11">
      <c r="B22" s="42">
        <v>4</v>
      </c>
      <c r="C22" s="60" t="s">
        <v>198</v>
      </c>
      <c r="D22" s="19"/>
      <c r="E22" s="19"/>
      <c r="F22" s="19"/>
      <c r="G22" s="19"/>
      <c r="H22" s="134">
        <v>0</v>
      </c>
      <c r="I22" s="134">
        <v>0</v>
      </c>
      <c r="J22" s="134">
        <v>0</v>
      </c>
      <c r="K22" s="134">
        <v>0</v>
      </c>
    </row>
    <row r="23" spans="2:11">
      <c r="B23" s="42">
        <v>5</v>
      </c>
      <c r="C23" s="60" t="s">
        <v>199</v>
      </c>
      <c r="D23" s="19"/>
      <c r="E23" s="19"/>
      <c r="F23" s="19"/>
      <c r="G23" s="19"/>
      <c r="H23" s="134">
        <v>0</v>
      </c>
      <c r="I23" s="134">
        <v>0</v>
      </c>
      <c r="J23" s="134">
        <v>0</v>
      </c>
      <c r="K23" s="134">
        <v>0</v>
      </c>
    </row>
    <row r="24" spans="2:11">
      <c r="B24" s="18">
        <v>6</v>
      </c>
      <c r="C24" s="61" t="s">
        <v>66</v>
      </c>
      <c r="D24" s="19"/>
      <c r="E24" s="19"/>
      <c r="F24" s="19"/>
      <c r="G24" s="19"/>
      <c r="H24" s="135">
        <v>219688</v>
      </c>
      <c r="I24" s="135">
        <v>219688</v>
      </c>
      <c r="J24" s="135">
        <v>219688</v>
      </c>
      <c r="K24" s="135">
        <v>153697</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6">
      <selection activeCell="L53" sqref="L53"/>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39">
      <selection activeCell="B55" sqref="B55:C55"/>
      <pageMargins left="0.7" right="0.7" top="0.75" bottom="0.75" header="0.3" footer="0.3"/>
      <pageSetup paperSize="9" orientation="portrait" r:id="rId5"/>
    </customSheetView>
    <customSheetView guid="{CFC92B1C-D4F2-414F-8F12-92F529035B08}" topLeftCell="A36">
      <selection activeCell="A4" sqref="A4:XFD8"/>
      <pageMargins left="0.7" right="0.7" top="0.75" bottom="0.75" header="0.3" footer="0.3"/>
      <pageSetup paperSize="9" orientation="portrait" r:id="rId6"/>
    </customSheetView>
    <customSheetView guid="{21329C76-F86B-400D-B8F5-F75B383E5B14}" topLeftCell="A25">
      <selection activeCell="B39" sqref="B39"/>
      <pageMargins left="0.7" right="0.7" top="0.75" bottom="0.75" header="0.3" footer="0.3"/>
      <pageSetup paperSize="9" orientation="portrait" r:id="rId7"/>
    </customSheetView>
    <customSheetView guid="{D3393B8E-C3CB-4E3A-976E-E4CD065299F0}">
      <selection activeCell="M13" sqref="M13:U25"/>
      <pageMargins left="0.7" right="0.7" top="0.75" bottom="0.75" header="0.3" footer="0.3"/>
      <pageSetup paperSize="9" orientation="portrait" r:id="rId8"/>
    </customSheetView>
    <customSheetView guid="{CA1DE4BE-C006-4405-B064-304EE6CCACF1}" topLeftCell="A25">
      <selection activeCell="B39" sqref="B39"/>
      <pageMargins left="0.7" right="0.7" top="0.75" bottom="0.75" header="0.3" footer="0.3"/>
      <pageSetup paperSize="9" orientation="portrait" r:id="rId9"/>
    </customSheetView>
    <customSheetView guid="{931AA63B-6827-4BF4-8E25-ED232A88A09C}" topLeftCell="B10">
      <selection activeCell="M9" sqref="M9"/>
      <pageMargins left="0.7" right="0.7" top="0.75" bottom="0.75" header="0.3" footer="0.3"/>
      <pageSetup paperSize="9" orientation="portrait" r:id="rId10"/>
    </customSheetView>
    <customSheetView guid="{3AD1D9CC-D162-4119-AFCC-0AF9105FB248}">
      <selection activeCell="A4" sqref="A4:XFD8"/>
      <pageMargins left="0.7" right="0.7" top="0.75" bottom="0.75" header="0.3" footer="0.3"/>
      <pageSetup paperSize="9" orientation="portrait" r:id="rId11"/>
    </customSheetView>
    <customSheetView guid="{7CCD1884-1631-4809-8751-AE0939C32419}">
      <selection activeCell="O26" sqref="O26"/>
      <pageMargins left="0.7" right="0.7" top="0.75" bottom="0.75" header="0.3" footer="0.3"/>
      <pageSetup paperSize="9" orientation="portrait" r:id="rId12"/>
    </customSheetView>
    <customSheetView guid="{D2C72E70-F766-4D56-9E10-3C91A63BB7F3}" topLeftCell="A34">
      <selection activeCell="B52" sqref="B52:C54"/>
      <pageMargins left="0.7" right="0.7" top="0.75" bottom="0.75" header="0.3" footer="0.3"/>
      <pageSetup paperSize="9" orientation="portrait" r:id="rId13"/>
    </customSheetView>
    <customSheetView guid="{A7B3A108-9CF6-4687-9321-110D304B17B9}" topLeftCell="B10">
      <selection activeCell="M9" sqref="M9"/>
      <pageMargins left="0.7" right="0.7" top="0.75" bottom="0.75" header="0.3" footer="0.3"/>
      <pageSetup paperSize="9" orientation="portrait" r:id="rId14"/>
    </customSheetView>
    <customSheetView guid="{B3153F5C-CAD5-4C41-96F3-3BC56052414C}" topLeftCell="A10">
      <selection activeCell="A31" sqref="A31:I43"/>
      <pageMargins left="0.7" right="0.7" top="0.75" bottom="0.75" header="0.3" footer="0.3"/>
      <pageSetup paperSize="9" orientation="portrait" r:id="rId15"/>
    </customSheetView>
    <customSheetView guid="{FB7DEBE1-1047-4BE4-82FD-4BCA0CA8DD58}">
      <selection activeCell="K13" sqref="K13"/>
      <pageMargins left="0.7" right="0.7" top="0.75" bottom="0.75" header="0.3" footer="0.3"/>
      <pageSetup paperSize="9" orientation="portrait" r:id="rId16"/>
    </customSheetView>
    <customSheetView guid="{8A1326BD-F0AB-414F-9F91-C2BB94CC9C17}" topLeftCell="A16">
      <selection activeCell="A31" sqref="A31:I43"/>
      <pageMargins left="0.7" right="0.7" top="0.75" bottom="0.75" header="0.3" footer="0.3"/>
      <pageSetup paperSize="9" orientation="portrait" r:id="rId17"/>
    </customSheetView>
    <customSheetView guid="{F0048D33-26BA-4893-8BCC-88CEF82FEBB6}" topLeftCell="B4">
      <selection activeCell="M9" sqref="M9"/>
      <pageMargins left="0.7" right="0.7" top="0.75" bottom="0.75" header="0.3" footer="0.3"/>
      <pageSetup paperSize="9" orientation="portrait" r:id="rId18"/>
    </customSheetView>
    <customSheetView guid="{0780CBEB-AF66-401E-9AFD-5F77700585BC}" topLeftCell="B1">
      <selection activeCell="K44" sqref="K44"/>
      <pageMargins left="0.7" right="0.7" top="0.75" bottom="0.75" header="0.3" footer="0.3"/>
      <pageSetup paperSize="9" orientation="portrait" r:id="rId19"/>
    </customSheetView>
    <customSheetView guid="{F536E858-E5B2-4B36-88FC-BE776803F921}" topLeftCell="B10">
      <selection activeCell="M9" sqref="M9"/>
      <pageMargins left="0.7" right="0.7" top="0.75" bottom="0.75" header="0.3" footer="0.3"/>
      <pageSetup paperSize="9" orientation="portrait" r:id="rId20"/>
    </customSheetView>
    <customSheetView guid="{70E7FFDC-983F-46F7-B68F-0BE0A8C942E0}" topLeftCell="A25">
      <selection activeCell="E46" sqref="E46"/>
      <pageMargins left="0.7" right="0.7" top="0.75" bottom="0.75" header="0.3" footer="0.3"/>
      <pageSetup paperSize="9" orientation="portrait" r:id="rId21"/>
    </customSheetView>
    <customSheetView guid="{7CA1DEE6-746E-4947-9BED-24AAED6E8B57}" topLeftCell="G16">
      <selection activeCell="L45" sqref="L45"/>
      <pageMargins left="0.7" right="0.7" top="0.75" bottom="0.75" header="0.3" footer="0.3"/>
      <pageSetup paperSize="9" orientation="portrait" r:id="rId22"/>
    </customSheetView>
    <customSheetView guid="{FD092655-EBEC-4730-9895-1567D9B70D5F}" topLeftCell="B10">
      <selection activeCell="M9" sqref="M9"/>
      <pageMargins left="0.7" right="0.7" top="0.75" bottom="0.75" header="0.3" footer="0.3"/>
      <pageSetup paperSize="9" orientation="portrait" r:id="rId23"/>
    </customSheetView>
    <customSheetView guid="{59094C18-3CB5-482F-AA6A-9C313A318EBB}">
      <selection activeCell="B52" sqref="B52:C54"/>
      <pageMargins left="0.7" right="0.7" top="0.75" bottom="0.75" header="0.3" footer="0.3"/>
      <pageSetup paperSize="9" orientation="portrait" r:id="rId24"/>
    </customSheetView>
    <customSheetView guid="{08462586-B7E0-434D-B6F4-B2B21EAA5D46}" topLeftCell="A25">
      <selection activeCell="B39" sqref="B39"/>
      <pageMargins left="0.7" right="0.7" top="0.75" bottom="0.75" header="0.3" footer="0.3"/>
      <pageSetup paperSize="9" orientation="portrait" r:id="rId25"/>
    </customSheetView>
    <customSheetView guid="{F277ACEF-9FF8-431F-8537-DE60B790AA4F}">
      <selection activeCell="K44" sqref="K44"/>
      <pageMargins left="0.7" right="0.7" top="0.75" bottom="0.75" header="0.3" footer="0.3"/>
      <pageSetup paperSize="9" orientation="portrait" r:id="rId26"/>
    </customSheetView>
    <customSheetView guid="{3FCB7B24-049F-4685-83CB-5231093E0117}">
      <selection activeCell="D4" sqref="D4"/>
      <pageMargins left="0.7" right="0.7" top="0.75" bottom="0.75" header="0.3" footer="0.3"/>
      <pageSetup paperSize="9" orientation="portrait" r:id="rId27"/>
    </customSheetView>
    <customSheetView guid="{5AF40965-2356-4A48-B6FA-CB814CA4D7B2}" topLeftCell="A39">
      <selection activeCell="B55" sqref="B55:C55"/>
      <pageMargins left="0.7" right="0.7" top="0.75" bottom="0.75" header="0.3" footer="0.3"/>
      <pageSetup paperSize="9" orientation="portrait" r:id="rId28"/>
    </customSheetView>
    <customSheetView guid="{BE68C6EB-1B64-4B3E-8DDC-CA26F318E610}">
      <selection activeCell="D4" sqref="D4"/>
      <pageMargins left="0.7" right="0.7" top="0.75" bottom="0.75" header="0.3" footer="0.3"/>
      <pageSetup paperSize="9" orientation="portrait" r:id="rId29"/>
    </customSheetView>
    <customSheetView guid="{DB462ED3-28DC-47D7-98F7-CED01F66E2C7}" topLeftCell="A39">
      <selection activeCell="B55" sqref="B55:C55"/>
      <pageMargins left="0.7" right="0.7" top="0.75" bottom="0.75" header="0.3" footer="0.3"/>
      <pageSetup paperSize="9" orientation="portrait" r:id="rId30"/>
    </customSheetView>
    <customSheetView guid="{5DDDA852-2807-4645-BC75-EBD4EF3323A7}">
      <selection activeCell="O26" sqref="O26"/>
      <pageMargins left="0.7" right="0.7" top="0.75" bottom="0.75" header="0.3" footer="0.3"/>
      <pageSetup paperSize="9" orientation="portrait" r:id="rId31"/>
    </customSheetView>
  </customSheetViews>
  <mergeCells count="1">
    <mergeCell ref="J11:K11"/>
  </mergeCells>
  <pageMargins left="0.7" right="0.7" top="0.75" bottom="0.75" header="0.3" footer="0.3"/>
  <pageSetup paperSize="9" orientation="portrait" r:id="rId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249977111117893"/>
  </sheetPr>
  <dimension ref="A1:E33"/>
  <sheetViews>
    <sheetView showGridLines="0" workbookViewId="0">
      <selection activeCell="E1" sqref="E1"/>
    </sheetView>
  </sheetViews>
  <sheetFormatPr defaultColWidth="9.140625" defaultRowHeight="12"/>
  <cols>
    <col min="1" max="1" width="5.85546875" style="3" customWidth="1"/>
    <col min="2" max="2" width="4.42578125" style="3" customWidth="1"/>
    <col min="3" max="3" width="48" style="3" customWidth="1"/>
    <col min="4" max="16384" width="9.140625" style="3"/>
  </cols>
  <sheetData>
    <row r="1" spans="1:5" ht="12.75">
      <c r="A1" s="505" t="str">
        <f>HYPERLINK("#INDEX!A2","back to index page")</f>
        <v>back to index page</v>
      </c>
      <c r="B1" s="761"/>
      <c r="C1" s="761"/>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c r="B9" s="403" t="s">
        <v>1632</v>
      </c>
      <c r="C9" s="404"/>
      <c r="D9" s="404"/>
      <c r="E9" s="404"/>
    </row>
    <row r="11" spans="1:5" ht="12.75" customHeight="1">
      <c r="D11" s="821" t="s">
        <v>52</v>
      </c>
      <c r="E11" s="821"/>
    </row>
    <row r="12" spans="1:5" ht="24">
      <c r="B12" s="400"/>
      <c r="C12" s="400"/>
      <c r="D12" s="235" t="s">
        <v>1018</v>
      </c>
      <c r="E12" s="235" t="s">
        <v>660</v>
      </c>
    </row>
    <row r="13" spans="1:5" ht="12.75" customHeight="1">
      <c r="D13" s="126" t="s">
        <v>33</v>
      </c>
      <c r="E13" s="126" t="s">
        <v>56</v>
      </c>
    </row>
    <row r="14" spans="1:5">
      <c r="B14" s="18">
        <v>1</v>
      </c>
      <c r="C14" s="61" t="s">
        <v>1006</v>
      </c>
      <c r="D14" s="266"/>
      <c r="E14" s="135">
        <v>4</v>
      </c>
    </row>
    <row r="15" spans="1:5">
      <c r="B15" s="42">
        <v>2</v>
      </c>
      <c r="C15" s="60" t="s">
        <v>1007</v>
      </c>
      <c r="D15" s="135">
        <v>21</v>
      </c>
      <c r="E15" s="135">
        <v>4</v>
      </c>
    </row>
    <row r="16" spans="1:5">
      <c r="B16" s="42">
        <v>3</v>
      </c>
      <c r="C16" s="60" t="s">
        <v>1008</v>
      </c>
      <c r="D16" s="135">
        <v>0</v>
      </c>
      <c r="E16" s="135">
        <v>0</v>
      </c>
    </row>
    <row r="17" spans="2:5" s="13" customFormat="1">
      <c r="B17" s="42">
        <v>4</v>
      </c>
      <c r="C17" s="60" t="s">
        <v>1009</v>
      </c>
      <c r="D17" s="135">
        <v>21</v>
      </c>
      <c r="E17" s="135">
        <v>4</v>
      </c>
    </row>
    <row r="18" spans="2:5">
      <c r="B18" s="42">
        <v>5</v>
      </c>
      <c r="C18" s="60" t="s">
        <v>1010</v>
      </c>
      <c r="D18" s="135">
        <v>0</v>
      </c>
      <c r="E18" s="135">
        <v>0</v>
      </c>
    </row>
    <row r="19" spans="2:5">
      <c r="B19" s="42">
        <v>6</v>
      </c>
      <c r="C19" s="60" t="s">
        <v>1011</v>
      </c>
      <c r="D19" s="135">
        <v>0</v>
      </c>
      <c r="E19" s="135">
        <v>0</v>
      </c>
    </row>
    <row r="20" spans="2:5">
      <c r="B20" s="42">
        <v>7</v>
      </c>
      <c r="C20" s="60" t="s">
        <v>1012</v>
      </c>
      <c r="D20" s="135">
        <v>0</v>
      </c>
      <c r="E20" s="266"/>
    </row>
    <row r="21" spans="2:5">
      <c r="B21" s="42">
        <v>8</v>
      </c>
      <c r="C21" s="60" t="s">
        <v>1013</v>
      </c>
      <c r="D21" s="135">
        <v>0</v>
      </c>
      <c r="E21" s="135">
        <v>0</v>
      </c>
    </row>
    <row r="22" spans="2:5">
      <c r="B22" s="42">
        <v>9</v>
      </c>
      <c r="C22" s="60" t="s">
        <v>1014</v>
      </c>
      <c r="D22" s="135">
        <v>0</v>
      </c>
      <c r="E22" s="135">
        <v>0</v>
      </c>
    </row>
    <row r="23" spans="2:5">
      <c r="B23" s="42">
        <v>10</v>
      </c>
      <c r="C23" s="60" t="s">
        <v>1015</v>
      </c>
      <c r="D23" s="135">
        <v>0</v>
      </c>
      <c r="E23" s="135">
        <v>0</v>
      </c>
    </row>
    <row r="24" spans="2:5">
      <c r="B24" s="18">
        <v>11</v>
      </c>
      <c r="C24" s="61" t="s">
        <v>1016</v>
      </c>
      <c r="D24" s="266"/>
      <c r="E24" s="135">
        <v>0</v>
      </c>
    </row>
    <row r="25" spans="2:5">
      <c r="B25" s="42">
        <v>12</v>
      </c>
      <c r="C25" s="60" t="s">
        <v>1017</v>
      </c>
      <c r="D25" s="135">
        <v>0</v>
      </c>
      <c r="E25" s="135">
        <v>0</v>
      </c>
    </row>
    <row r="26" spans="2:5">
      <c r="B26" s="42">
        <v>13</v>
      </c>
      <c r="C26" s="60" t="s">
        <v>1008</v>
      </c>
      <c r="D26" s="135">
        <v>0</v>
      </c>
      <c r="E26" s="135">
        <v>0</v>
      </c>
    </row>
    <row r="27" spans="2:5">
      <c r="B27" s="42">
        <v>14</v>
      </c>
      <c r="C27" s="60" t="s">
        <v>1009</v>
      </c>
      <c r="D27" s="135">
        <v>0</v>
      </c>
      <c r="E27" s="135">
        <v>0</v>
      </c>
    </row>
    <row r="28" spans="2:5">
      <c r="B28" s="42">
        <v>15</v>
      </c>
      <c r="C28" s="60" t="s">
        <v>1010</v>
      </c>
      <c r="D28" s="135">
        <v>0</v>
      </c>
      <c r="E28" s="135">
        <v>0</v>
      </c>
    </row>
    <row r="29" spans="2:5">
      <c r="B29" s="42">
        <v>16</v>
      </c>
      <c r="C29" s="60" t="s">
        <v>1011</v>
      </c>
      <c r="D29" s="135">
        <v>0</v>
      </c>
      <c r="E29" s="135">
        <v>0</v>
      </c>
    </row>
    <row r="30" spans="2:5">
      <c r="B30" s="42">
        <v>17</v>
      </c>
      <c r="C30" s="60" t="s">
        <v>1012</v>
      </c>
      <c r="D30" s="135">
        <v>0</v>
      </c>
      <c r="E30" s="266"/>
    </row>
    <row r="31" spans="2:5">
      <c r="B31" s="42">
        <v>18</v>
      </c>
      <c r="C31" s="60" t="s">
        <v>1013</v>
      </c>
      <c r="D31" s="135">
        <v>0</v>
      </c>
      <c r="E31" s="135">
        <v>0</v>
      </c>
    </row>
    <row r="32" spans="2:5">
      <c r="B32" s="42">
        <v>19</v>
      </c>
      <c r="C32" s="60" t="s">
        <v>1014</v>
      </c>
      <c r="D32" s="135">
        <v>0</v>
      </c>
      <c r="E32" s="135">
        <v>0</v>
      </c>
    </row>
    <row r="33" spans="2:5">
      <c r="B33" s="42">
        <v>20</v>
      </c>
      <c r="C33" s="60" t="s">
        <v>1015</v>
      </c>
      <c r="D33" s="135">
        <v>0</v>
      </c>
      <c r="E33" s="135">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0">
      <selection activeCell="O55" sqref="O55"/>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36">
      <selection activeCell="B71" sqref="B71:C71"/>
      <pageMargins left="0.7" right="0.7" top="0.75" bottom="0.75" header="0.3" footer="0.3"/>
      <pageSetup paperSize="9" orientation="portrait" r:id="rId5"/>
    </customSheetView>
    <customSheetView guid="{CFC92B1C-D4F2-414F-8F12-92F529035B08}">
      <selection activeCell="G7" sqref="G7"/>
      <pageMargins left="0.7" right="0.7" top="0.75" bottom="0.75" header="0.3" footer="0.3"/>
      <pageSetup paperSize="9" orientation="portrait" r:id="rId6"/>
    </customSheetView>
    <customSheetView guid="{21329C76-F86B-400D-B8F5-F75B383E5B14}" topLeftCell="A16">
      <selection activeCell="C40" sqref="C40"/>
      <pageMargins left="0.7" right="0.7" top="0.75" bottom="0.75" header="0.3" footer="0.3"/>
      <pageSetup paperSize="9" orientation="portrait" r:id="rId7"/>
    </customSheetView>
    <customSheetView guid="{D3393B8E-C3CB-4E3A-976E-E4CD065299F0}" topLeftCell="A13">
      <selection activeCell="K14" sqref="K14:Q19"/>
      <pageMargins left="0.7" right="0.7" top="0.75" bottom="0.75" header="0.3" footer="0.3"/>
    </customSheetView>
    <customSheetView guid="{CA1DE4BE-C006-4405-B064-304EE6CCACF1}" topLeftCell="A16">
      <selection activeCell="C40" sqref="C40"/>
      <pageMargins left="0.7" right="0.7" top="0.75" bottom="0.75" header="0.3" footer="0.3"/>
      <pageSetup paperSize="9" orientation="portrait" r:id="rId8"/>
    </customSheetView>
    <customSheetView guid="{931AA63B-6827-4BF4-8E25-ED232A88A09C}">
      <selection activeCell="L25" sqref="L25"/>
      <pageMargins left="0.7" right="0.7" top="0.75" bottom="0.75" header="0.3" footer="0.3"/>
    </customSheetView>
    <customSheetView guid="{3AD1D9CC-D162-4119-AFCC-0AF9105FB248}">
      <selection activeCell="G7" sqref="G7"/>
      <pageMargins left="0.7" right="0.7" top="0.75" bottom="0.75" header="0.3" footer="0.3"/>
    </customSheetView>
    <customSheetView guid="{7CCD1884-1631-4809-8751-AE0939C32419}">
      <selection activeCell="I41" sqref="I41"/>
      <pageMargins left="0.7" right="0.7" top="0.75" bottom="0.75" header="0.3" footer="0.3"/>
    </customSheetView>
    <customSheetView guid="{D2C72E70-F766-4D56-9E10-3C91A63BB7F3}">
      <selection activeCell="G4" sqref="G4"/>
      <pageMargins left="0.7" right="0.7" top="0.75" bottom="0.75" header="0.3" footer="0.3"/>
      <pageSetup paperSize="9" orientation="portrait" r:id="rId9"/>
    </customSheetView>
    <customSheetView guid="{A7B3A108-9CF6-4687-9321-110D304B17B9}">
      <selection activeCell="L25" sqref="L25"/>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FB7DEBE1-1047-4BE4-82FD-4BCA0CA8DD58}">
      <selection activeCell="J25" sqref="J25"/>
      <pageMargins left="0.7" right="0.7" top="0.75" bottom="0.75" header="0.3" footer="0.3"/>
    </customSheetView>
    <customSheetView guid="{8A1326BD-F0AB-414F-9F91-C2BB94CC9C17}">
      <selection activeCell="J25" sqref="J25"/>
      <pageMargins left="0.7" right="0.7" top="0.75" bottom="0.75" header="0.3" footer="0.3"/>
    </customSheetView>
    <customSheetView guid="{F0048D33-26BA-4893-8BCC-88CEF82FEBB6}" topLeftCell="A7">
      <selection activeCell="C16" sqref="C16"/>
      <pageMargins left="0.7" right="0.7" top="0.75" bottom="0.75" header="0.3" footer="0.3"/>
    </customSheetView>
    <customSheetView guid="{0780CBEB-AF66-401E-9AFD-5F77700585BC}">
      <selection activeCell="H36" sqref="H36"/>
      <pageMargins left="0.7" right="0.7" top="0.75" bottom="0.75" header="0.3" footer="0.3"/>
    </customSheetView>
    <customSheetView guid="{F536E858-E5B2-4B36-88FC-BE776803F921}">
      <selection activeCell="L25" sqref="L25"/>
      <pageMargins left="0.7" right="0.7" top="0.75" bottom="0.75" header="0.3" footer="0.3"/>
    </customSheetView>
    <customSheetView guid="{70E7FFDC-983F-46F7-B68F-0BE0A8C942E0}" topLeftCell="A16">
      <selection activeCell="I37" sqref="I37"/>
      <pageMargins left="0.7" right="0.7" top="0.75" bottom="0.75" header="0.3" footer="0.3"/>
    </customSheetView>
    <customSheetView guid="{7CA1DEE6-746E-4947-9BED-24AAED6E8B57}">
      <selection activeCell="I25" sqref="I25"/>
      <pageMargins left="0.7" right="0.7" top="0.75" bottom="0.75" header="0.3" footer="0.3"/>
      <pageSetup paperSize="9" orientation="portrait" r:id="rId10"/>
    </customSheetView>
    <customSheetView guid="{FD092655-EBEC-4730-9895-1567D9B70D5F}">
      <selection activeCell="L25" sqref="L25"/>
      <pageMargins left="0.7" right="0.7" top="0.75" bottom="0.75" header="0.3" footer="0.3"/>
    </customSheetView>
    <customSheetView guid="{59094C18-3CB5-482F-AA6A-9C313A318EBB}" topLeftCell="A55">
      <selection activeCell="B68" sqref="B68:C70"/>
      <pageMargins left="0.7" right="0.7" top="0.75" bottom="0.75" header="0.3" footer="0.3"/>
      <pageSetup paperSize="9" orientation="portrait" r:id="rId11"/>
    </customSheetView>
    <customSheetView guid="{08462586-B7E0-434D-B6F4-B2B21EAA5D46}" topLeftCell="A16">
      <selection activeCell="C40" sqref="C40"/>
      <pageMargins left="0.7" right="0.7" top="0.75" bottom="0.75" header="0.3" footer="0.3"/>
      <pageSetup paperSize="9" orientation="portrait" r:id="rId12"/>
    </customSheetView>
    <customSheetView guid="{F277ACEF-9FF8-431F-8537-DE60B790AA4F}">
      <selection activeCell="K14" sqref="K14:Q19"/>
      <pageMargins left="0.7" right="0.7" top="0.75" bottom="0.75" header="0.3" footer="0.3"/>
    </customSheetView>
    <customSheetView guid="{3FCB7B24-049F-4685-83CB-5231093E0117}" topLeftCell="A47">
      <selection activeCell="G20" sqref="G20"/>
      <pageMargins left="0.7" right="0.7" top="0.75" bottom="0.75" header="0.3" footer="0.3"/>
      <pageSetup paperSize="9" orientation="portrait" r:id="rId13"/>
    </customSheetView>
    <customSheetView guid="{5AF40965-2356-4A48-B6FA-CB814CA4D7B2}" topLeftCell="A36">
      <selection activeCell="B71" sqref="B71:C71"/>
      <pageMargins left="0.7" right="0.7" top="0.75" bottom="0.75" header="0.3" footer="0.3"/>
      <pageSetup paperSize="9" orientation="portrait" r:id="rId14"/>
    </customSheetView>
    <customSheetView guid="{BE68C6EB-1B64-4B3E-8DDC-CA26F318E610}">
      <selection activeCell="D4" sqref="D4"/>
      <pageMargins left="0.7" right="0.7" top="0.75" bottom="0.75" header="0.3" footer="0.3"/>
      <pageSetup paperSize="9" orientation="portrait" r:id="rId15"/>
    </customSheetView>
    <customSheetView guid="{DB462ED3-28DC-47D7-98F7-CED01F66E2C7}" topLeftCell="A36">
      <selection activeCell="B71" sqref="B71:C71"/>
      <pageMargins left="0.7" right="0.7" top="0.75" bottom="0.75" header="0.3" footer="0.3"/>
      <pageSetup paperSize="9" orientation="portrait" r:id="rId16"/>
    </customSheetView>
    <customSheetView guid="{5DDDA852-2807-4645-BC75-EBD4EF3323A7}">
      <selection activeCell="I41" sqref="I41"/>
      <pageMargins left="0.7" right="0.7" top="0.75" bottom="0.75" header="0.3" footer="0.3"/>
      <pageSetup paperSize="9" orientation="portrait" r:id="rId17"/>
    </customSheetView>
  </customSheetViews>
  <mergeCells count="1">
    <mergeCell ref="D11:E11"/>
  </mergeCells>
  <pageMargins left="0.7" right="0.7" top="0.75" bottom="0.75" header="0.3" footer="0.3"/>
  <pageSetup paperSize="9" orientation="portrait" r:id="rId1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I31"/>
  <sheetViews>
    <sheetView showGridLines="0" workbookViewId="0">
      <selection activeCell="D1" sqref="D1"/>
    </sheetView>
  </sheetViews>
  <sheetFormatPr defaultColWidth="9.140625" defaultRowHeight="12"/>
  <cols>
    <col min="1" max="1" width="11.140625" style="3" customWidth="1"/>
    <col min="2" max="2" width="4.85546875" style="3" customWidth="1"/>
    <col min="3" max="3" width="44.140625" style="3" customWidth="1"/>
    <col min="4" max="4" width="11" style="3" customWidth="1"/>
    <col min="5" max="5" width="9.5703125" style="3" customWidth="1"/>
    <col min="6" max="6" width="10.5703125" style="3" customWidth="1"/>
    <col min="7" max="7" width="10.140625" style="3" bestFit="1" customWidth="1"/>
    <col min="8" max="8" width="9.5703125" style="3" bestFit="1" customWidth="1"/>
    <col min="9" max="9" width="8.85546875" style="3" customWidth="1"/>
    <col min="10" max="16384" width="9.140625" style="3"/>
  </cols>
  <sheetData>
    <row r="1" spans="1:9" ht="12.75">
      <c r="A1" s="501" t="str">
        <f>HYPERLINK("#INDEX!A2","back to index page")</f>
        <v>back to index page</v>
      </c>
      <c r="B1" s="761"/>
      <c r="C1" s="761"/>
    </row>
    <row r="2" spans="1:9" ht="12.75">
      <c r="A2"/>
    </row>
    <row r="3" spans="1:9" ht="12.75">
      <c r="A3"/>
    </row>
    <row r="4" spans="1:9" ht="12.75">
      <c r="A4"/>
    </row>
    <row r="5" spans="1:9" ht="12.75">
      <c r="A5"/>
    </row>
    <row r="6" spans="1:9" ht="12.75">
      <c r="A6"/>
    </row>
    <row r="7" spans="1:9" ht="12.75">
      <c r="A7"/>
    </row>
    <row r="8" spans="1:9" ht="12.75">
      <c r="A8"/>
    </row>
    <row r="9" spans="1:9">
      <c r="B9" s="403" t="s">
        <v>1633</v>
      </c>
      <c r="C9" s="404"/>
      <c r="D9" s="404"/>
      <c r="E9" s="404"/>
      <c r="F9" s="404"/>
      <c r="G9" s="404"/>
      <c r="H9" s="404"/>
      <c r="I9" s="404"/>
    </row>
    <row r="11" spans="1:9" ht="12.75" customHeight="1">
      <c r="D11" s="58"/>
      <c r="G11" s="812" t="s">
        <v>534</v>
      </c>
      <c r="H11" s="812"/>
      <c r="I11" s="812"/>
    </row>
    <row r="12" spans="1:9" s="8" customFormat="1" ht="27" customHeight="1">
      <c r="B12" s="597"/>
      <c r="C12" s="597"/>
      <c r="D12" s="803" t="s">
        <v>134</v>
      </c>
      <c r="E12" s="803"/>
      <c r="F12" s="803" t="s">
        <v>135</v>
      </c>
      <c r="G12" s="803"/>
      <c r="H12" s="803" t="s">
        <v>136</v>
      </c>
      <c r="I12" s="803"/>
    </row>
    <row r="13" spans="1:9" ht="32.25" customHeight="1">
      <c r="B13" s="464"/>
      <c r="C13" s="598" t="s">
        <v>127</v>
      </c>
      <c r="D13" s="573" t="s">
        <v>137</v>
      </c>
      <c r="E13" s="235" t="s">
        <v>138</v>
      </c>
      <c r="F13" s="235" t="s">
        <v>137</v>
      </c>
      <c r="G13" s="235" t="s">
        <v>138</v>
      </c>
      <c r="H13" s="235" t="s">
        <v>113</v>
      </c>
      <c r="I13" s="235" t="s">
        <v>139</v>
      </c>
    </row>
    <row r="14" spans="1:9">
      <c r="B14" s="28"/>
      <c r="C14" s="522"/>
      <c r="D14" s="41" t="s">
        <v>33</v>
      </c>
      <c r="E14" s="205" t="s">
        <v>56</v>
      </c>
      <c r="F14" s="205" t="s">
        <v>57</v>
      </c>
      <c r="G14" s="205" t="s">
        <v>1045</v>
      </c>
      <c r="H14" s="205" t="s">
        <v>58</v>
      </c>
      <c r="I14" s="205" t="s">
        <v>1046</v>
      </c>
    </row>
    <row r="15" spans="1:9">
      <c r="B15" s="42">
        <v>1</v>
      </c>
      <c r="C15" s="4" t="s">
        <v>103</v>
      </c>
      <c r="D15" s="134">
        <v>10006179</v>
      </c>
      <c r="E15" s="134">
        <v>173</v>
      </c>
      <c r="F15" s="134">
        <v>10116853</v>
      </c>
      <c r="G15" s="134">
        <v>2574</v>
      </c>
      <c r="H15" s="134">
        <v>253723</v>
      </c>
      <c r="I15" s="1">
        <v>2.5072862327086307E-2</v>
      </c>
    </row>
    <row r="16" spans="1:9">
      <c r="B16" s="42">
        <v>2</v>
      </c>
      <c r="C16" s="4" t="s">
        <v>128</v>
      </c>
      <c r="D16" s="134">
        <v>115702</v>
      </c>
      <c r="E16" s="134">
        <v>44</v>
      </c>
      <c r="F16" s="134">
        <v>115702</v>
      </c>
      <c r="G16" s="134">
        <v>0</v>
      </c>
      <c r="H16" s="134">
        <v>25584</v>
      </c>
      <c r="I16" s="1">
        <v>0.22111977321048901</v>
      </c>
    </row>
    <row r="17" spans="2:9">
      <c r="B17" s="42">
        <v>3</v>
      </c>
      <c r="C17" s="4" t="s">
        <v>104</v>
      </c>
      <c r="D17" s="134">
        <v>1042</v>
      </c>
      <c r="E17" s="134">
        <v>609</v>
      </c>
      <c r="F17" s="134">
        <v>1041</v>
      </c>
      <c r="G17" s="134">
        <v>145</v>
      </c>
      <c r="H17" s="134">
        <v>1186</v>
      </c>
      <c r="I17" s="1">
        <v>1</v>
      </c>
    </row>
    <row r="18" spans="2:9">
      <c r="B18" s="42">
        <v>4</v>
      </c>
      <c r="C18" s="4" t="s">
        <v>105</v>
      </c>
      <c r="D18" s="134">
        <v>115045</v>
      </c>
      <c r="E18" s="134">
        <v>0</v>
      </c>
      <c r="F18" s="134">
        <v>337026</v>
      </c>
      <c r="G18" s="134">
        <v>33533</v>
      </c>
      <c r="H18" s="134">
        <v>0</v>
      </c>
      <c r="I18" s="1">
        <v>0</v>
      </c>
    </row>
    <row r="19" spans="2:9">
      <c r="B19" s="42">
        <v>5</v>
      </c>
      <c r="C19" s="4" t="s">
        <v>106</v>
      </c>
      <c r="D19" s="134">
        <v>0</v>
      </c>
      <c r="E19" s="134">
        <v>0</v>
      </c>
      <c r="F19" s="134">
        <v>0</v>
      </c>
      <c r="G19" s="134">
        <v>0</v>
      </c>
      <c r="H19" s="134">
        <v>0</v>
      </c>
      <c r="I19" s="1">
        <v>0</v>
      </c>
    </row>
    <row r="20" spans="2:9">
      <c r="B20" s="42">
        <v>6</v>
      </c>
      <c r="C20" s="4" t="s">
        <v>107</v>
      </c>
      <c r="D20" s="134">
        <v>1927606</v>
      </c>
      <c r="E20" s="134">
        <v>14996</v>
      </c>
      <c r="F20" s="134">
        <v>1968180</v>
      </c>
      <c r="G20" s="134">
        <v>79346</v>
      </c>
      <c r="H20" s="134">
        <v>881073</v>
      </c>
      <c r="I20" s="1">
        <v>0.43031101924957244</v>
      </c>
    </row>
    <row r="21" spans="2:9">
      <c r="B21" s="42">
        <v>7</v>
      </c>
      <c r="C21" s="4" t="s">
        <v>108</v>
      </c>
      <c r="D21" s="134">
        <v>4776636</v>
      </c>
      <c r="E21" s="134">
        <v>1598113</v>
      </c>
      <c r="F21" s="134">
        <v>4586218</v>
      </c>
      <c r="G21" s="134">
        <v>731456</v>
      </c>
      <c r="H21" s="134">
        <v>4937967</v>
      </c>
      <c r="I21" s="1">
        <v>0.92859528432920102</v>
      </c>
    </row>
    <row r="22" spans="2:9">
      <c r="B22" s="42">
        <v>8</v>
      </c>
      <c r="C22" s="4" t="s">
        <v>109</v>
      </c>
      <c r="D22" s="134">
        <v>7919137</v>
      </c>
      <c r="E22" s="134">
        <v>1128103</v>
      </c>
      <c r="F22" s="134">
        <v>7777438</v>
      </c>
      <c r="G22" s="134">
        <v>440471</v>
      </c>
      <c r="H22" s="134">
        <v>6000252</v>
      </c>
      <c r="I22" s="1">
        <v>0.73014339779133597</v>
      </c>
    </row>
    <row r="23" spans="2:9">
      <c r="B23" s="42">
        <v>9</v>
      </c>
      <c r="C23" s="4" t="s">
        <v>110</v>
      </c>
      <c r="D23" s="134">
        <v>9275760</v>
      </c>
      <c r="E23" s="134">
        <v>1124395</v>
      </c>
      <c r="F23" s="134">
        <v>9192504</v>
      </c>
      <c r="G23" s="134">
        <v>501776</v>
      </c>
      <c r="H23" s="134">
        <v>4825046</v>
      </c>
      <c r="I23" s="1">
        <v>0.49772092409131985</v>
      </c>
    </row>
    <row r="24" spans="2:9">
      <c r="B24" s="42">
        <v>10</v>
      </c>
      <c r="C24" s="4" t="s">
        <v>111</v>
      </c>
      <c r="D24" s="134">
        <v>252210</v>
      </c>
      <c r="E24" s="134">
        <v>1202</v>
      </c>
      <c r="F24" s="134">
        <v>245485</v>
      </c>
      <c r="G24" s="134">
        <v>623</v>
      </c>
      <c r="H24" s="134">
        <v>253984</v>
      </c>
      <c r="I24" s="1">
        <v>1.0320022104116893</v>
      </c>
    </row>
    <row r="25" spans="2:9">
      <c r="B25" s="42">
        <v>11</v>
      </c>
      <c r="C25" s="4" t="s">
        <v>129</v>
      </c>
      <c r="D25" s="134">
        <v>0</v>
      </c>
      <c r="E25" s="134">
        <v>0</v>
      </c>
      <c r="F25" s="134">
        <v>0</v>
      </c>
      <c r="G25" s="134">
        <v>0</v>
      </c>
      <c r="H25" s="134">
        <v>0</v>
      </c>
      <c r="I25" s="1">
        <v>0</v>
      </c>
    </row>
    <row r="26" spans="2:9">
      <c r="B26" s="42">
        <v>12</v>
      </c>
      <c r="C26" s="4" t="s">
        <v>112</v>
      </c>
      <c r="D26" s="134">
        <v>402249</v>
      </c>
      <c r="E26" s="134">
        <v>0</v>
      </c>
      <c r="F26" s="134">
        <v>402249</v>
      </c>
      <c r="G26" s="134">
        <v>0</v>
      </c>
      <c r="H26" s="134">
        <v>80450</v>
      </c>
      <c r="I26" s="1">
        <v>0</v>
      </c>
    </row>
    <row r="27" spans="2:9">
      <c r="B27" s="42">
        <v>13</v>
      </c>
      <c r="C27" s="4" t="s">
        <v>130</v>
      </c>
      <c r="D27" s="134">
        <v>0</v>
      </c>
      <c r="E27" s="134">
        <v>0</v>
      </c>
      <c r="F27" s="134">
        <v>0</v>
      </c>
      <c r="G27" s="134">
        <v>0</v>
      </c>
      <c r="H27" s="134">
        <v>0</v>
      </c>
      <c r="I27" s="1">
        <v>0</v>
      </c>
    </row>
    <row r="28" spans="2:9">
      <c r="B28" s="42">
        <v>14</v>
      </c>
      <c r="C28" s="4" t="s">
        <v>131</v>
      </c>
      <c r="D28" s="134">
        <v>322</v>
      </c>
      <c r="E28" s="134">
        <v>0</v>
      </c>
      <c r="F28" s="134">
        <v>322</v>
      </c>
      <c r="G28" s="134">
        <v>0</v>
      </c>
      <c r="H28" s="134">
        <v>4028</v>
      </c>
      <c r="I28" s="1">
        <v>12.509316770186336</v>
      </c>
    </row>
    <row r="29" spans="2:9">
      <c r="B29" s="42">
        <v>15</v>
      </c>
      <c r="C29" s="4" t="s">
        <v>132</v>
      </c>
      <c r="D29" s="134">
        <v>48546</v>
      </c>
      <c r="E29" s="134">
        <v>0</v>
      </c>
      <c r="F29" s="134">
        <v>48546</v>
      </c>
      <c r="G29" s="134">
        <v>0</v>
      </c>
      <c r="H29" s="134">
        <v>48546</v>
      </c>
      <c r="I29" s="1">
        <v>1</v>
      </c>
    </row>
    <row r="30" spans="2:9">
      <c r="B30" s="42">
        <v>16</v>
      </c>
      <c r="C30" s="4" t="s">
        <v>133</v>
      </c>
      <c r="D30" s="134">
        <v>1172550</v>
      </c>
      <c r="E30" s="134">
        <v>0</v>
      </c>
      <c r="F30" s="134">
        <v>1221420</v>
      </c>
      <c r="G30" s="134">
        <v>46985</v>
      </c>
      <c r="H30" s="134">
        <v>732039</v>
      </c>
      <c r="I30" s="1">
        <v>0.57713348654412433</v>
      </c>
    </row>
    <row r="31" spans="2:9">
      <c r="B31" s="42">
        <v>17</v>
      </c>
      <c r="C31" s="21" t="s">
        <v>66</v>
      </c>
      <c r="D31" s="135">
        <v>36012984</v>
      </c>
      <c r="E31" s="135">
        <v>3867635</v>
      </c>
      <c r="F31" s="135">
        <v>36012984</v>
      </c>
      <c r="G31" s="135">
        <v>1836909</v>
      </c>
      <c r="H31" s="135">
        <v>18043878</v>
      </c>
      <c r="I31" s="2">
        <v>0.47672203459069223</v>
      </c>
    </row>
  </sheetData>
  <customSheetViews>
    <customSheetView guid="{EB80C77D-AF78-41A9-A5FE-A7459DA92422}" topLeftCell="B1">
      <selection activeCell="N55" sqref="N55"/>
      <pageMargins left="0.7" right="0.7" top="0.75" bottom="0.75" header="0.3" footer="0.3"/>
      <pageSetup paperSize="9" orientation="portrait" r:id="rId1"/>
    </customSheetView>
    <customSheetView guid="{51337751-BEAF-43F3-8CC9-400B99E751E8}" topLeftCell="A37">
      <selection activeCell="J67" sqref="J67"/>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39">
      <selection sqref="A1:XFD1"/>
      <pageMargins left="0.7" right="0.7" top="0.75" bottom="0.75" header="0.3" footer="0.3"/>
      <pageSetup paperSize="9" orientation="portrait" r:id="rId5"/>
    </customSheetView>
    <customSheetView guid="{CFC92B1C-D4F2-414F-8F12-92F529035B08}">
      <selection activeCell="H9" sqref="H9"/>
      <pageMargins left="0.7" right="0.7" top="0.75" bottom="0.75" header="0.3" footer="0.3"/>
      <pageSetup paperSize="9" orientation="portrait" r:id="rId6"/>
    </customSheetView>
    <customSheetView guid="{21329C76-F86B-400D-B8F5-F75B383E5B14}">
      <selection sqref="A1:H1"/>
      <pageMargins left="0.7" right="0.7" top="0.75" bottom="0.75" header="0.3" footer="0.3"/>
      <pageSetup paperSize="9" orientation="portrait" r:id="rId7"/>
    </customSheetView>
    <customSheetView guid="{D3393B8E-C3CB-4E3A-976E-E4CD065299F0}" topLeftCell="A10">
      <selection activeCell="M30" sqref="M30"/>
      <pageMargins left="0.7" right="0.7" top="0.75" bottom="0.75" header="0.3" footer="0.3"/>
    </customSheetView>
    <customSheetView guid="{CA1DE4BE-C006-4405-B064-304EE6CCACF1}">
      <selection sqref="A1:H1"/>
      <pageMargins left="0.7" right="0.7" top="0.75" bottom="0.75" header="0.3" footer="0.3"/>
      <pageSetup paperSize="9" orientation="portrait" r:id="rId8"/>
    </customSheetView>
    <customSheetView guid="{931AA63B-6827-4BF4-8E25-ED232A88A09C}" topLeftCell="A33">
      <selection activeCell="F70" sqref="F70"/>
      <pageMargins left="0.7" right="0.7" top="0.75" bottom="0.75" header="0.3" footer="0.3"/>
    </customSheetView>
    <customSheetView guid="{3AD1D9CC-D162-4119-AFCC-0AF9105FB248}">
      <selection activeCell="H9" sqref="H9"/>
      <pageMargins left="0.7" right="0.7" top="0.75" bottom="0.75" header="0.3" footer="0.3"/>
    </customSheetView>
    <customSheetView guid="{7CCD1884-1631-4809-8751-AE0939C32419}">
      <selection activeCell="J58" sqref="J58"/>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9"/>
    </customSheetView>
    <customSheetView guid="{A7B3A108-9CF6-4687-9321-110D304B17B9}" topLeftCell="A33">
      <selection activeCell="F70" sqref="F70"/>
      <pageMargins left="0.7" right="0.7" top="0.75" bottom="0.75" header="0.3" footer="0.3"/>
    </customSheetView>
    <customSheetView guid="{B3153F5C-CAD5-4C41-96F3-3BC56052414C}" topLeftCell="A16">
      <selection activeCell="B41" sqref="B41"/>
      <pageMargins left="0.7" right="0.7" top="0.75" bottom="0.75" header="0.3" footer="0.3"/>
    </customSheetView>
    <customSheetView guid="{FB7DEBE1-1047-4BE4-82FD-4BCA0CA8DD58}" topLeftCell="A13">
      <selection activeCell="C16" sqref="C16"/>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10"/>
    </customSheetView>
    <customSheetView guid="{F0048D33-26BA-4893-8BCC-88CEF82FEBB6}" topLeftCell="D12">
      <selection activeCell="R31" sqref="R31"/>
      <pageMargins left="0.7" right="0.7" top="0.75" bottom="0.75" header="0.3" footer="0.3"/>
    </customSheetView>
    <customSheetView guid="{0780CBEB-AF66-401E-9AFD-5F77700585BC}" topLeftCell="A7">
      <selection activeCell="A12" sqref="A12"/>
      <pageMargins left="0.7" right="0.7" top="0.75" bottom="0.75" header="0.3" footer="0.3"/>
    </customSheetView>
    <customSheetView guid="{F536E858-E5B2-4B36-88FC-BE776803F921}" topLeftCell="A33">
      <selection activeCell="F70" sqref="F70"/>
      <pageMargins left="0.7" right="0.7" top="0.75" bottom="0.75" header="0.3" footer="0.3"/>
    </customSheetView>
    <customSheetView guid="{70E7FFDC-983F-46F7-B68F-0BE0A8C942E0}" topLeftCell="A37">
      <selection activeCell="I55" sqref="I55"/>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11"/>
    </customSheetView>
    <customSheetView guid="{FD092655-EBEC-4730-9895-1567D9B70D5F}" topLeftCell="A33">
      <selection activeCell="F70" sqref="F70"/>
      <pageMargins left="0.7" right="0.7" top="0.75" bottom="0.75" header="0.3" footer="0.3"/>
    </customSheetView>
    <customSheetView guid="{59094C18-3CB5-482F-AA6A-9C313A318EBB}">
      <selection activeCell="J58" sqref="J58"/>
      <pageMargins left="0.7" right="0.7" top="0.75" bottom="0.75" header="0.3" footer="0.3"/>
      <pageSetup paperSize="9" orientation="portrait" r:id="rId12"/>
    </customSheetView>
    <customSheetView guid="{08462586-B7E0-434D-B6F4-B2B21EAA5D46}">
      <selection sqref="A1:H1"/>
      <pageMargins left="0.7" right="0.7" top="0.75" bottom="0.75" header="0.3" footer="0.3"/>
      <pageSetup paperSize="9" orientation="portrait" r:id="rId13"/>
    </customSheetView>
    <customSheetView guid="{F277ACEF-9FF8-431F-8537-DE60B790AA4F}">
      <selection activeCell="A12" sqref="A12"/>
      <pageMargins left="0.7" right="0.7" top="0.75" bottom="0.75" header="0.3" footer="0.3"/>
    </customSheetView>
    <customSheetView guid="{3FCB7B24-049F-4685-83CB-5231093E0117}" topLeftCell="A54">
      <selection activeCell="C74" sqref="C74"/>
      <pageMargins left="0.7" right="0.7" top="0.75" bottom="0.75" header="0.3" footer="0.3"/>
      <pageSetup paperSize="9" orientation="portrait" r:id="rId14"/>
    </customSheetView>
    <customSheetView guid="{5AF40965-2356-4A48-B6FA-CB814CA4D7B2}" topLeftCell="A39">
      <selection sqref="A1:XFD1"/>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39">
      <selection sqref="A1:XFD1"/>
      <pageMargins left="0.7" right="0.7" top="0.75" bottom="0.75" header="0.3" footer="0.3"/>
      <pageSetup paperSize="9" orientation="portrait" r:id="rId17"/>
    </customSheetView>
    <customSheetView guid="{5DDDA852-2807-4645-BC75-EBD4EF3323A7}" topLeftCell="B1">
      <selection activeCell="F24" sqref="F24"/>
      <pageMargins left="0.7" right="0.7" top="0.75" bottom="0.75" header="0.3" footer="0.3"/>
      <pageSetup paperSize="9" orientation="portrait" r:id="rId18"/>
    </customSheetView>
  </customSheetViews>
  <mergeCells count="4">
    <mergeCell ref="G11:I11"/>
    <mergeCell ref="H12:I12"/>
    <mergeCell ref="D12:E12"/>
    <mergeCell ref="F12:G12"/>
  </mergeCells>
  <pageMargins left="0.7" right="0.7" top="0.75" bottom="0.75" header="0.3" footer="0.3"/>
  <pageSetup paperSize="9" orientation="portrait" r:id="rId1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H20"/>
  <sheetViews>
    <sheetView showGridLines="0" workbookViewId="0">
      <selection activeCell="E1" sqref="E1"/>
    </sheetView>
  </sheetViews>
  <sheetFormatPr defaultColWidth="9.140625" defaultRowHeight="12"/>
  <cols>
    <col min="1" max="1" width="5.85546875" style="3" customWidth="1"/>
    <col min="2" max="2" width="9.140625" style="3"/>
    <col min="3" max="3" width="19.85546875" style="3" customWidth="1"/>
    <col min="4" max="4" width="12.85546875" style="3" customWidth="1"/>
    <col min="5" max="5" width="12.140625" style="3" customWidth="1"/>
    <col min="6" max="6" width="11.7109375" style="3" customWidth="1"/>
    <col min="7" max="7" width="12.5703125" style="3" customWidth="1"/>
    <col min="8" max="8" width="13" style="3" customWidth="1"/>
    <col min="9" max="16384" width="9.140625" style="3"/>
  </cols>
  <sheetData>
    <row r="1" spans="1:8" ht="12.75">
      <c r="A1" s="505" t="str">
        <f>HYPERLINK("#INDEX!A2","back to index page")</f>
        <v>back to index page</v>
      </c>
      <c r="B1" s="761"/>
      <c r="C1" s="761"/>
    </row>
    <row r="2" spans="1:8" ht="12.75">
      <c r="A2"/>
    </row>
    <row r="3" spans="1:8" ht="12.75">
      <c r="A3"/>
    </row>
    <row r="4" spans="1:8" ht="12.75">
      <c r="A4"/>
    </row>
    <row r="5" spans="1:8" ht="12.75">
      <c r="A5"/>
    </row>
    <row r="6" spans="1:8" ht="12.75">
      <c r="A6"/>
    </row>
    <row r="7" spans="1:8" ht="12.75">
      <c r="A7"/>
    </row>
    <row r="8" spans="1:8" ht="12.75">
      <c r="A8"/>
    </row>
    <row r="9" spans="1:8" ht="12.75">
      <c r="A9"/>
      <c r="B9" s="403" t="s">
        <v>1634</v>
      </c>
      <c r="C9" s="404"/>
      <c r="D9" s="404"/>
      <c r="E9" s="404"/>
      <c r="F9" s="404"/>
      <c r="G9" s="404"/>
      <c r="H9" s="404"/>
    </row>
    <row r="11" spans="1:8" ht="12.75" customHeight="1">
      <c r="G11" s="821" t="s">
        <v>52</v>
      </c>
      <c r="H11" s="821"/>
    </row>
    <row r="12" spans="1:8" ht="16.5" customHeight="1">
      <c r="B12" s="13"/>
      <c r="C12" s="13"/>
      <c r="D12" s="822" t="s">
        <v>1507</v>
      </c>
      <c r="E12" s="824" t="s">
        <v>1506</v>
      </c>
      <c r="F12" s="825"/>
      <c r="G12" s="825"/>
      <c r="H12" s="826"/>
    </row>
    <row r="13" spans="1:8" ht="30" customHeight="1">
      <c r="B13" s="13"/>
      <c r="C13" s="13"/>
      <c r="D13" s="823"/>
      <c r="E13" s="599"/>
      <c r="F13" s="822" t="s">
        <v>1504</v>
      </c>
      <c r="G13" s="824" t="s">
        <v>1505</v>
      </c>
      <c r="H13" s="826"/>
    </row>
    <row r="14" spans="1:8" ht="38.25" customHeight="1">
      <c r="B14" s="13"/>
      <c r="C14" s="13"/>
      <c r="D14" s="817"/>
      <c r="E14" s="483"/>
      <c r="F14" s="817"/>
      <c r="G14" s="544"/>
      <c r="H14" s="142" t="s">
        <v>1503</v>
      </c>
    </row>
    <row r="15" spans="1:8" ht="14.25" customHeight="1">
      <c r="B15" s="28"/>
      <c r="C15" s="28"/>
      <c r="D15" s="419" t="s">
        <v>33</v>
      </c>
      <c r="E15" s="419" t="s">
        <v>56</v>
      </c>
      <c r="F15" s="419" t="s">
        <v>57</v>
      </c>
      <c r="G15" s="419" t="s">
        <v>1045</v>
      </c>
      <c r="H15" s="419" t="s">
        <v>58</v>
      </c>
    </row>
    <row r="16" spans="1:8">
      <c r="B16" s="42">
        <v>1</v>
      </c>
      <c r="C16" s="4" t="s">
        <v>252</v>
      </c>
      <c r="D16" s="134">
        <v>7872791</v>
      </c>
      <c r="E16" s="134">
        <v>16187332</v>
      </c>
      <c r="F16" s="134">
        <v>15653558</v>
      </c>
      <c r="G16" s="134">
        <v>533774</v>
      </c>
      <c r="H16" s="134">
        <v>0</v>
      </c>
    </row>
    <row r="17" spans="2:8">
      <c r="B17" s="42">
        <v>2</v>
      </c>
      <c r="C17" s="4" t="s">
        <v>985</v>
      </c>
      <c r="D17" s="134">
        <v>5688716</v>
      </c>
      <c r="E17" s="134">
        <v>0</v>
      </c>
      <c r="F17" s="134">
        <v>0</v>
      </c>
      <c r="G17" s="134">
        <v>0</v>
      </c>
      <c r="H17" s="134">
        <v>0</v>
      </c>
    </row>
    <row r="18" spans="2:8">
      <c r="B18" s="18">
        <v>3</v>
      </c>
      <c r="C18" s="21" t="s">
        <v>66</v>
      </c>
      <c r="D18" s="135">
        <v>13561507</v>
      </c>
      <c r="E18" s="135">
        <v>16187332</v>
      </c>
      <c r="F18" s="135">
        <v>15653558</v>
      </c>
      <c r="G18" s="135">
        <v>533774</v>
      </c>
      <c r="H18" s="135">
        <v>0</v>
      </c>
    </row>
    <row r="19" spans="2:8">
      <c r="B19" s="42">
        <v>4</v>
      </c>
      <c r="C19" s="60" t="s">
        <v>663</v>
      </c>
      <c r="D19" s="134">
        <v>77458</v>
      </c>
      <c r="E19" s="134">
        <v>145696</v>
      </c>
      <c r="F19" s="134">
        <v>134976</v>
      </c>
      <c r="G19" s="134">
        <v>10720</v>
      </c>
      <c r="H19" s="134">
        <v>0</v>
      </c>
    </row>
    <row r="20" spans="2:8" ht="15">
      <c r="B20" s="213" t="s">
        <v>149</v>
      </c>
      <c r="C20" s="60" t="s">
        <v>662</v>
      </c>
      <c r="D20" s="134">
        <v>77458</v>
      </c>
      <c r="E20" s="134">
        <v>145696</v>
      </c>
      <c r="F20" s="214"/>
      <c r="G20" s="214"/>
      <c r="H20" s="214"/>
    </row>
  </sheetData>
  <customSheetViews>
    <customSheetView guid="{EB80C77D-AF78-41A9-A5FE-A7459DA92422}" topLeftCell="A4">
      <selection activeCell="N55" sqref="N55"/>
      <pageMargins left="0.7" right="0.7" top="0.75" bottom="0.75" header="0.3" footer="0.3"/>
      <pageSetup paperSize="9" orientation="portrait" r:id="rId1"/>
    </customSheetView>
    <customSheetView guid="{51337751-BEAF-43F3-8CC9-400B99E751E8}" topLeftCell="A13">
      <selection activeCell="I28" sqref="I28"/>
      <pageMargins left="0.7" right="0.7" top="0.75" bottom="0.75" header="0.3" footer="0.3"/>
      <pageSetup paperSize="9" orientation="portrait" r:id="rId2"/>
    </customSheetView>
    <customSheetView guid="{C83D4249-7B44-432A-B7FB-A6ACA6880240}">
      <selection activeCell="D12" sqref="D12"/>
      <pageMargins left="0.7" right="0.7" top="0.75" bottom="0.75" header="0.3" footer="0.3"/>
      <pageSetup paperSize="9" orientation="portrait" r:id="rId3"/>
    </customSheetView>
    <customSheetView guid="{D37F8A47-E42F-4741-BE8D-5D961F7BB394}">
      <selection activeCell="D12" sqref="D12"/>
      <pageMargins left="0.7" right="0.7" top="0.75" bottom="0.75" header="0.3" footer="0.3"/>
      <pageSetup paperSize="9" orientation="portrait" r:id="rId4"/>
    </customSheetView>
    <customSheetView guid="{697182B0-1BEF-4A85-93A0-596802852AF2}" topLeftCell="A18">
      <selection activeCell="I37" sqref="I37"/>
      <pageMargins left="0.7" right="0.7" top="0.75" bottom="0.75" header="0.3" footer="0.3"/>
      <pageSetup paperSize="9" orientation="portrait" r:id="rId5"/>
    </customSheetView>
    <customSheetView guid="{CFC92B1C-D4F2-414F-8F12-92F529035B08}" topLeftCell="A20">
      <selection activeCell="C27" sqref="C27"/>
      <pageMargins left="0.7" right="0.7" top="0.75" bottom="0.75" header="0.3" footer="0.3"/>
      <pageSetup paperSize="9" orientation="portrait" r:id="rId6"/>
    </customSheetView>
    <customSheetView guid="{21329C76-F86B-400D-B8F5-F75B383E5B14}" topLeftCell="D1">
      <selection activeCell="P19" sqref="P19"/>
      <pageMargins left="0.7" right="0.7" top="0.75" bottom="0.75" header="0.3" footer="0.3"/>
      <pageSetup paperSize="9" orientation="portrait" r:id="rId7"/>
    </customSheetView>
    <customSheetView guid="{D3393B8E-C3CB-4E3A-976E-E4CD065299F0}">
      <selection activeCell="K14" sqref="K14:Q19"/>
      <pageMargins left="0.7" right="0.7" top="0.75" bottom="0.75" header="0.3" footer="0.3"/>
    </customSheetView>
    <customSheetView guid="{CA1DE4BE-C006-4405-B064-304EE6CCACF1}" topLeftCell="D1">
      <selection activeCell="P19" sqref="P19"/>
      <pageMargins left="0.7" right="0.7" top="0.75" bottom="0.75" header="0.3" footer="0.3"/>
      <pageSetup paperSize="9" orientation="portrait" r:id="rId8"/>
    </customSheetView>
    <customSheetView guid="{931AA63B-6827-4BF4-8E25-ED232A88A09C}">
      <selection activeCell="H38" sqref="H38"/>
      <pageMargins left="0.7" right="0.7" top="0.75" bottom="0.75" header="0.3" footer="0.3"/>
      <pageSetup paperSize="9" orientation="portrait" r:id="rId9"/>
    </customSheetView>
    <customSheetView guid="{3AD1D9CC-D162-4119-AFCC-0AF9105FB248}">
      <selection activeCell="C11" sqref="C11"/>
      <pageMargins left="0.7" right="0.7" top="0.75" bottom="0.75" header="0.3" footer="0.3"/>
    </customSheetView>
    <customSheetView guid="{7CCD1884-1631-4809-8751-AE0939C32419}">
      <selection activeCell="J26" sqref="J26"/>
      <pageMargins left="0.7" right="0.7" top="0.75" bottom="0.75" header="0.3" footer="0.3"/>
    </customSheetView>
    <customSheetView guid="{D2C72E70-F766-4D56-9E10-3C91A63BB7F3}">
      <selection activeCell="J26" sqref="J26"/>
      <pageMargins left="0.7" right="0.7" top="0.75" bottom="0.75" header="0.3" footer="0.3"/>
      <pageSetup paperSize="9" orientation="portrait" r:id="rId10"/>
    </customSheetView>
    <customSheetView guid="{A7B3A108-9CF6-4687-9321-110D304B17B9}" topLeftCell="A8">
      <selection activeCell="D36" sqref="D36"/>
      <pageMargins left="0.7" right="0.7" top="0.75" bottom="0.75" header="0.3" footer="0.3"/>
      <pageSetup paperSize="9" orientation="portrait" r:id="rId11"/>
    </customSheetView>
    <customSheetView guid="{B3153F5C-CAD5-4C41-96F3-3BC56052414C}" topLeftCell="A7">
      <selection activeCell="C16" sqref="C16"/>
      <pageMargins left="0.7" right="0.7" top="0.75" bottom="0.75" header="0.3" footer="0.3"/>
    </customSheetView>
    <customSheetView guid="{FB7DEBE1-1047-4BE4-82FD-4BCA0CA8DD58}" topLeftCell="A7">
      <selection activeCell="C16" sqref="C16"/>
      <pageMargins left="0.7" right="0.7" top="0.75" bottom="0.75" header="0.3" footer="0.3"/>
    </customSheetView>
    <customSheetView guid="{8A1326BD-F0AB-414F-9F91-C2BB94CC9C17}">
      <selection activeCell="A26" sqref="A26:G31"/>
      <pageMargins left="0.7" right="0.7" top="0.75" bottom="0.75" header="0.3" footer="0.3"/>
    </customSheetView>
    <customSheetView guid="{F0048D33-26BA-4893-8BCC-88CEF82FEBB6}">
      <selection activeCell="K38" sqref="K38"/>
      <pageMargins left="0.7" right="0.7" top="0.75" bottom="0.75" header="0.3" footer="0.3"/>
      <pageSetup paperSize="9" orientation="portrait" r:id="rId12"/>
    </customSheetView>
    <customSheetView guid="{0780CBEB-AF66-401E-9AFD-5F77700585BC}">
      <selection activeCell="H17" sqref="H17"/>
      <pageMargins left="0.7" right="0.7" top="0.75" bottom="0.75" header="0.3" footer="0.3"/>
    </customSheetView>
    <customSheetView guid="{F536E858-E5B2-4B36-88FC-BE776803F921}" topLeftCell="A14">
      <selection activeCell="C29" sqref="C29"/>
      <pageMargins left="0.7" right="0.7" top="0.75" bottom="0.75" header="0.3" footer="0.3"/>
      <pageSetup paperSize="9" orientation="portrait" r:id="rId13"/>
    </customSheetView>
    <customSheetView guid="{70E7FFDC-983F-46F7-B68F-0BE0A8C942E0}" topLeftCell="A13">
      <selection activeCell="H37" sqref="H37"/>
      <pageMargins left="0.7" right="0.7" top="0.75" bottom="0.75" header="0.3" footer="0.3"/>
      <pageSetup paperSize="9" orientation="portrait" r:id="rId14"/>
    </customSheetView>
    <customSheetView guid="{7CA1DEE6-746E-4947-9BED-24AAED6E8B57}" topLeftCell="F5">
      <selection activeCell="J37" sqref="J37"/>
      <pageMargins left="0.7" right="0.7" top="0.75" bottom="0.75" header="0.3" footer="0.3"/>
      <pageSetup paperSize="9" orientation="portrait" r:id="rId15"/>
    </customSheetView>
    <customSheetView guid="{FD092655-EBEC-4730-9895-1567D9B70D5F}">
      <selection activeCell="H38" sqref="H38"/>
      <pageMargins left="0.7" right="0.7" top="0.75" bottom="0.75" header="0.3" footer="0.3"/>
      <pageSetup paperSize="9" orientation="portrait" r:id="rId16"/>
    </customSheetView>
    <customSheetView guid="{59094C18-3CB5-482F-AA6A-9C313A318EBB}">
      <selection activeCell="J26" sqref="J26"/>
      <pageMargins left="0.7" right="0.7" top="0.75" bottom="0.75" header="0.3" footer="0.3"/>
      <pageSetup paperSize="9" orientation="portrait" r:id="rId17"/>
    </customSheetView>
    <customSheetView guid="{08462586-B7E0-434D-B6F4-B2B21EAA5D46}" topLeftCell="D1">
      <selection activeCell="P19" sqref="P19"/>
      <pageMargins left="0.7" right="0.7" top="0.75" bottom="0.75" header="0.3" footer="0.3"/>
      <pageSetup paperSize="9" orientation="portrait" r:id="rId18"/>
    </customSheetView>
    <customSheetView guid="{F277ACEF-9FF8-431F-8537-DE60B790AA4F}">
      <selection activeCell="H17" sqref="H17"/>
      <pageMargins left="0.7" right="0.7" top="0.75" bottom="0.75" header="0.3" footer="0.3"/>
    </customSheetView>
    <customSheetView guid="{3FCB7B24-049F-4685-83CB-5231093E0117}" topLeftCell="A20">
      <selection activeCell="D4" sqref="D4"/>
      <pageMargins left="0.7" right="0.7" top="0.75" bottom="0.75" header="0.3" footer="0.3"/>
      <pageSetup paperSize="9" orientation="portrait" r:id="rId19"/>
    </customSheetView>
    <customSheetView guid="{5AF40965-2356-4A48-B6FA-CB814CA4D7B2}" topLeftCell="A18">
      <selection activeCell="I37" sqref="I37"/>
      <pageMargins left="0.7" right="0.7" top="0.75" bottom="0.75" header="0.3" footer="0.3"/>
      <pageSetup paperSize="9" orientation="portrait" r:id="rId20"/>
    </customSheetView>
    <customSheetView guid="{BE68C6EB-1B64-4B3E-8DDC-CA26F318E610}">
      <selection activeCell="D12" sqref="D12"/>
      <pageMargins left="0.7" right="0.7" top="0.75" bottom="0.75" header="0.3" footer="0.3"/>
      <pageSetup paperSize="9" orientation="portrait" r:id="rId21"/>
    </customSheetView>
    <customSheetView guid="{DB462ED3-28DC-47D7-98F7-CED01F66E2C7}" topLeftCell="A31">
      <selection activeCell="D46" sqref="D46"/>
      <pageMargins left="0.7" right="0.7" top="0.75" bottom="0.75" header="0.3" footer="0.3"/>
      <pageSetup paperSize="9" orientation="portrait" r:id="rId22"/>
    </customSheetView>
    <customSheetView guid="{5DDDA852-2807-4645-BC75-EBD4EF3323A7}" topLeftCell="A4">
      <selection activeCell="J26" sqref="J26"/>
      <pageMargins left="0.7" right="0.7" top="0.75" bottom="0.75" header="0.3" footer="0.3"/>
      <pageSetup paperSize="9" orientation="portrait" r:id="rId23"/>
    </customSheetView>
  </customSheetViews>
  <mergeCells count="5">
    <mergeCell ref="G11:H11"/>
    <mergeCell ref="D12:D14"/>
    <mergeCell ref="E12:H12"/>
    <mergeCell ref="F13:F14"/>
    <mergeCell ref="G13:H13"/>
  </mergeCells>
  <pageMargins left="0.7" right="0.7" top="0.75" bottom="0.75" header="0.3" footer="0.3"/>
  <pageSetup paperSize="9" orientation="portrait"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24"/>
  <sheetViews>
    <sheetView showGridLines="0" workbookViewId="0">
      <selection activeCell="D1" sqref="D1"/>
    </sheetView>
  </sheetViews>
  <sheetFormatPr defaultColWidth="9.140625" defaultRowHeight="12"/>
  <cols>
    <col min="1" max="1" width="5.85546875" style="3" customWidth="1"/>
    <col min="2" max="2" width="4.42578125" style="3" customWidth="1"/>
    <col min="3" max="3" width="44.140625" style="3" customWidth="1"/>
    <col min="4" max="4" width="12.140625" style="3" customWidth="1"/>
    <col min="5" max="16384" width="9.140625" style="3"/>
  </cols>
  <sheetData>
    <row r="1" spans="1:4" ht="12.75">
      <c r="A1" s="501" t="str">
        <f>HYPERLINK("#INDEX!A2","back to index page")</f>
        <v>back to index page</v>
      </c>
      <c r="B1" s="761"/>
      <c r="C1" s="761"/>
    </row>
    <row r="2" spans="1:4" ht="12.75">
      <c r="A2"/>
      <c r="B2"/>
    </row>
    <row r="3" spans="1:4" ht="12.75">
      <c r="A3"/>
      <c r="B3"/>
    </row>
    <row r="4" spans="1:4" ht="12.75">
      <c r="A4"/>
      <c r="B4"/>
    </row>
    <row r="5" spans="1:4" ht="12.75">
      <c r="A5"/>
      <c r="B5"/>
    </row>
    <row r="6" spans="1:4" ht="12.75">
      <c r="A6"/>
      <c r="B6"/>
    </row>
    <row r="7" spans="1:4" ht="12.75">
      <c r="A7"/>
      <c r="B7"/>
    </row>
    <row r="8" spans="1:4" ht="12.75">
      <c r="A8"/>
      <c r="B8"/>
    </row>
    <row r="9" spans="1:4" ht="13.5" customHeight="1">
      <c r="B9" s="403" t="s">
        <v>1635</v>
      </c>
      <c r="C9" s="404"/>
      <c r="D9" s="404"/>
    </row>
    <row r="11" spans="1:4" ht="12.75" customHeight="1">
      <c r="D11" s="209" t="s">
        <v>52</v>
      </c>
    </row>
    <row r="12" spans="1:4" ht="42.75" customHeight="1">
      <c r="B12" s="149"/>
      <c r="C12" s="149"/>
      <c r="D12" s="22" t="s">
        <v>113</v>
      </c>
    </row>
    <row r="13" spans="1:4" ht="15.75" customHeight="1">
      <c r="B13" s="14"/>
      <c r="C13" s="14"/>
      <c r="D13" s="16" t="s">
        <v>33</v>
      </c>
    </row>
    <row r="14" spans="1:4">
      <c r="B14" s="16"/>
      <c r="C14" s="15" t="s">
        <v>209</v>
      </c>
      <c r="D14" s="136">
        <v>14363</v>
      </c>
    </row>
    <row r="15" spans="1:4">
      <c r="B15" s="33" t="s">
        <v>2</v>
      </c>
      <c r="C15" s="62" t="s">
        <v>210</v>
      </c>
      <c r="D15" s="134">
        <v>14363</v>
      </c>
    </row>
    <row r="16" spans="1:4">
      <c r="B16" s="16" t="s">
        <v>3</v>
      </c>
      <c r="C16" s="62" t="s">
        <v>211</v>
      </c>
      <c r="D16" s="134">
        <v>0</v>
      </c>
    </row>
    <row r="17" spans="2:4">
      <c r="B17" s="16" t="s">
        <v>4</v>
      </c>
      <c r="C17" s="62" t="s">
        <v>212</v>
      </c>
      <c r="D17" s="134">
        <v>0</v>
      </c>
    </row>
    <row r="18" spans="2:4">
      <c r="B18" s="16" t="s">
        <v>5</v>
      </c>
      <c r="C18" s="62" t="s">
        <v>213</v>
      </c>
      <c r="D18" s="134">
        <v>0</v>
      </c>
    </row>
    <row r="19" spans="2:4">
      <c r="B19" s="16"/>
      <c r="C19" s="15" t="s">
        <v>214</v>
      </c>
      <c r="D19" s="136"/>
    </row>
    <row r="20" spans="2:4">
      <c r="B20" s="16" t="s">
        <v>6</v>
      </c>
      <c r="C20" s="62" t="s">
        <v>215</v>
      </c>
      <c r="D20" s="134">
        <v>0</v>
      </c>
    </row>
    <row r="21" spans="2:4">
      <c r="B21" s="16" t="s">
        <v>7</v>
      </c>
      <c r="C21" s="62" t="s">
        <v>216</v>
      </c>
      <c r="D21" s="134">
        <v>0</v>
      </c>
    </row>
    <row r="22" spans="2:4">
      <c r="B22" s="16" t="s">
        <v>8</v>
      </c>
      <c r="C22" s="62" t="s">
        <v>217</v>
      </c>
      <c r="D22" s="134">
        <v>0</v>
      </c>
    </row>
    <row r="23" spans="2:4">
      <c r="B23" s="16" t="s">
        <v>9</v>
      </c>
      <c r="C23" s="15" t="s">
        <v>218</v>
      </c>
      <c r="D23" s="134">
        <v>0</v>
      </c>
    </row>
    <row r="24" spans="2:4" s="13" customFormat="1">
      <c r="B24" s="22" t="s">
        <v>10</v>
      </c>
      <c r="C24" s="63" t="s">
        <v>66</v>
      </c>
      <c r="D24" s="135">
        <v>14363</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9">
      <selection activeCell="D51" sqref="D51"/>
      <pageMargins left="0.7" right="0.7" top="0.75" bottom="0.75" header="0.3" footer="0.3"/>
      <pageSetup paperSize="9" orientation="portrait" r:id="rId2"/>
    </customSheetView>
    <customSheetView guid="{C83D4249-7B44-432A-B7FB-A6ACA6880240}" topLeftCell="A39">
      <selection activeCell="D4" sqref="D4"/>
      <pageMargins left="0.7" right="0.7" top="0.75" bottom="0.75" header="0.3" footer="0.3"/>
      <pageSetup paperSize="9" orientation="portrait" r:id="rId3"/>
    </customSheetView>
    <customSheetView guid="{D37F8A47-E42F-4741-BE8D-5D961F7BB394}" topLeftCell="A39">
      <selection activeCell="D4" sqref="D4"/>
      <pageMargins left="0.7" right="0.7" top="0.75" bottom="0.75" header="0.3" footer="0.3"/>
      <pageSetup paperSize="9" orientation="portrait" r:id="rId4"/>
    </customSheetView>
    <customSheetView guid="{697182B0-1BEF-4A85-93A0-596802852AF2}" topLeftCell="A22">
      <selection activeCell="C57" sqref="C57"/>
      <pageMargins left="0.7" right="0.7" top="0.75" bottom="0.75" header="0.3" footer="0.3"/>
      <pageSetup paperSize="9" orientation="portrait" r:id="rId5"/>
    </customSheetView>
    <customSheetView guid="{CFC92B1C-D4F2-414F-8F12-92F529035B08}" topLeftCell="A13">
      <selection activeCell="D66" sqref="D66"/>
      <pageMargins left="0.7" right="0.7" top="0.75" bottom="0.75" header="0.3" footer="0.3"/>
      <pageSetup paperSize="9" orientation="portrait" r:id="rId6"/>
    </customSheetView>
    <customSheetView guid="{21329C76-F86B-400D-B8F5-F75B383E5B14}">
      <selection activeCell="C18" sqref="C18"/>
      <pageMargins left="0.7" right="0.7" top="0.75" bottom="0.75" header="0.3" footer="0.3"/>
      <pageSetup paperSize="9" orientation="portrait" r:id="rId7"/>
    </customSheetView>
    <customSheetView guid="{D3393B8E-C3CB-4E3A-976E-E4CD065299F0}" topLeftCell="A10">
      <selection activeCell="H15" sqref="H15:K27"/>
      <pageMargins left="0.7" right="0.7" top="0.75" bottom="0.75" header="0.3" footer="0.3"/>
      <pageSetup paperSize="9" orientation="portrait" r:id="rId8"/>
    </customSheetView>
    <customSheetView guid="{CA1DE4BE-C006-4405-B064-304EE6CCACF1}">
      <selection activeCell="C18" sqref="C18"/>
      <pageMargins left="0.7" right="0.7" top="0.75" bottom="0.75" header="0.3" footer="0.3"/>
      <pageSetup paperSize="9" orientation="portrait" r:id="rId9"/>
    </customSheetView>
    <customSheetView guid="{931AA63B-6827-4BF4-8E25-ED232A88A09C}" topLeftCell="A13">
      <selection activeCell="K44" sqref="K44"/>
      <pageMargins left="0.7" right="0.7" top="0.75" bottom="0.75" header="0.3" footer="0.3"/>
    </customSheetView>
    <customSheetView guid="{3AD1D9CC-D162-4119-AFCC-0AF9105FB248}">
      <selection activeCell="D66" sqref="D66"/>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D2C72E70-F766-4D56-9E10-3C91A63BB7F3}">
      <selection activeCell="B32" sqref="B32"/>
      <pageMargins left="0.7" right="0.7" top="0.75" bottom="0.75" header="0.3" footer="0.3"/>
      <pageSetup paperSize="9" orientation="portrait" r:id="rId12"/>
    </customSheetView>
    <customSheetView guid="{A7B3A108-9CF6-4687-9321-110D304B17B9}" topLeftCell="A13">
      <selection activeCell="K44" sqref="K44"/>
      <pageMargins left="0.7" right="0.7" top="0.75" bottom="0.75" header="0.3" footer="0.3"/>
    </customSheetView>
    <customSheetView guid="{B3153F5C-CAD5-4C41-96F3-3BC56052414C}" topLeftCell="A7">
      <selection activeCell="B52" sqref="B52"/>
      <pageMargins left="0.7" right="0.7" top="0.75" bottom="0.75" header="0.3" footer="0.3"/>
      <pageSetup paperSize="9" orientation="portrait" r:id="rId13"/>
    </customSheetView>
    <customSheetView guid="{FB7DEBE1-1047-4BE4-82FD-4BCA0CA8DD58}" topLeftCell="A16">
      <selection activeCell="B27" sqref="B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0048D33-26BA-4893-8BCC-88CEF82FEBB6}">
      <selection activeCell="H15" sqref="H15:K27"/>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14"/>
    </customSheetView>
    <customSheetView guid="{F536E858-E5B2-4B36-88FC-BE776803F921}" topLeftCell="A13">
      <selection activeCell="K44" sqref="K44"/>
      <pageMargins left="0.7" right="0.7" top="0.75" bottom="0.75" header="0.3" footer="0.3"/>
    </customSheetView>
    <customSheetView guid="{70E7FFDC-983F-46F7-B68F-0BE0A8C942E0}" topLeftCell="A31">
      <selection activeCell="C51" sqref="C51"/>
      <pageMargins left="0.7" right="0.7" top="0.75" bottom="0.75" header="0.3" footer="0.3"/>
      <pageSetup paperSize="9" orientation="portrait" r:id="rId15"/>
    </customSheetView>
    <customSheetView guid="{7CA1DEE6-746E-4947-9BED-24AAED6E8B57}" topLeftCell="A13">
      <selection activeCell="H52" sqref="H52"/>
      <pageMargins left="0.7" right="0.7" top="0.75" bottom="0.75" header="0.3" footer="0.3"/>
      <pageSetup paperSize="9" orientation="portrait" r:id="rId16"/>
    </customSheetView>
    <customSheetView guid="{FD092655-EBEC-4730-9895-1567D9B70D5F}" topLeftCell="A13">
      <selection activeCell="K44" sqref="K44"/>
      <pageMargins left="0.7" right="0.7" top="0.75" bottom="0.75" header="0.3" footer="0.3"/>
    </customSheetView>
    <customSheetView guid="{59094C18-3CB5-482F-AA6A-9C313A318EBB}">
      <selection activeCell="K44" sqref="K44"/>
      <pageMargins left="0.7" right="0.7" top="0.75" bottom="0.75" header="0.3" footer="0.3"/>
      <pageSetup paperSize="9" orientation="portrait" r:id="rId17"/>
    </customSheetView>
    <customSheetView guid="{08462586-B7E0-434D-B6F4-B2B21EAA5D46}">
      <selection activeCell="C18" sqref="C18"/>
      <pageMargins left="0.7" right="0.7" top="0.75" bottom="0.75" header="0.3" footer="0.3"/>
      <pageSetup paperSize="9" orientation="portrait" r:id="rId18"/>
    </customSheetView>
    <customSheetView guid="{F277ACEF-9FF8-431F-8537-DE60B790AA4F}">
      <selection activeCell="F53" sqref="F53"/>
      <pageMargins left="0.7" right="0.7" top="0.75" bottom="0.75" header="0.3" footer="0.3"/>
      <pageSetup paperSize="9" orientation="portrait" r:id="rId19"/>
    </customSheetView>
    <customSheetView guid="{3FCB7B24-049F-4685-83CB-5231093E0117}" topLeftCell="A21">
      <selection activeCell="D4" sqref="D4"/>
      <pageMargins left="0.7" right="0.7" top="0.75" bottom="0.75" header="0.3" footer="0.3"/>
      <pageSetup paperSize="9" orientation="portrait" r:id="rId20"/>
    </customSheetView>
    <customSheetView guid="{5AF40965-2356-4A48-B6FA-CB814CA4D7B2}" topLeftCell="A22">
      <selection activeCell="C57" sqref="C57"/>
      <pageMargins left="0.7" right="0.7" top="0.75" bottom="0.75" header="0.3" footer="0.3"/>
      <pageSetup paperSize="9" orientation="portrait" r:id="rId21"/>
    </customSheetView>
    <customSheetView guid="{BE68C6EB-1B64-4B3E-8DDC-CA26F318E610}" topLeftCell="A39">
      <selection activeCell="D4" sqref="D4"/>
      <pageMargins left="0.7" right="0.7" top="0.75" bottom="0.75" header="0.3" footer="0.3"/>
      <pageSetup paperSize="9" orientation="portrait" r:id="rId22"/>
    </customSheetView>
    <customSheetView guid="{DB462ED3-28DC-47D7-98F7-CED01F66E2C7}" topLeftCell="A22">
      <selection activeCell="C57" sqref="C57"/>
      <pageMargins left="0.7" right="0.7" top="0.75" bottom="0.75" header="0.3" footer="0.3"/>
      <pageSetup paperSize="9" orientation="portrait" r:id="rId23"/>
    </customSheetView>
    <customSheetView guid="{5DDDA852-2807-4645-BC75-EBD4EF3323A7}">
      <selection activeCell="C4" sqref="C4"/>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H43"/>
  <sheetViews>
    <sheetView showGridLines="0" topLeftCell="A6" workbookViewId="0">
      <selection activeCell="H39" sqref="H39"/>
    </sheetView>
  </sheetViews>
  <sheetFormatPr defaultColWidth="9.140625" defaultRowHeight="12"/>
  <cols>
    <col min="1" max="1" width="11.7109375" style="75" customWidth="1"/>
    <col min="2" max="2" width="20.5703125" style="75" customWidth="1"/>
    <col min="3" max="3" width="9.85546875" style="75" customWidth="1"/>
    <col min="4" max="4" width="11" style="75" customWidth="1"/>
    <col min="5" max="5" width="9.42578125" style="75" bestFit="1" customWidth="1"/>
    <col min="6" max="6" width="11.5703125" style="75" customWidth="1"/>
    <col min="7" max="16384" width="9.140625" style="75"/>
  </cols>
  <sheetData>
    <row r="1" spans="1:8" ht="12.75">
      <c r="A1" s="510" t="str">
        <f>HYPERLINK("#INDEX!A2","back to index page")</f>
        <v>back to index page</v>
      </c>
      <c r="B1" s="776"/>
    </row>
    <row r="2" spans="1:8" ht="12.75">
      <c r="A2" s="775"/>
    </row>
    <row r="3" spans="1:8" ht="12.75">
      <c r="A3" s="775"/>
    </row>
    <row r="4" spans="1:8" ht="12.75">
      <c r="A4" s="775"/>
    </row>
    <row r="5" spans="1:8" ht="12.75">
      <c r="A5" s="775"/>
    </row>
    <row r="6" spans="1:8" ht="12.75">
      <c r="A6" s="775"/>
    </row>
    <row r="7" spans="1:8" ht="12.75">
      <c r="A7" s="775"/>
    </row>
    <row r="8" spans="1:8" ht="12.75">
      <c r="A8" s="775"/>
    </row>
    <row r="9" spans="1:8">
      <c r="B9" s="412" t="s">
        <v>1830</v>
      </c>
      <c r="C9" s="413"/>
      <c r="D9" s="413"/>
      <c r="E9" s="413"/>
      <c r="F9" s="413"/>
    </row>
    <row r="10" spans="1:8" s="94" customFormat="1" ht="12.75" customHeight="1">
      <c r="B10" s="93"/>
      <c r="C10" s="75"/>
      <c r="D10" s="75"/>
      <c r="E10" s="75"/>
      <c r="F10" s="75"/>
      <c r="G10" s="75"/>
      <c r="H10" s="75"/>
    </row>
    <row r="11" spans="1:8" ht="12.75" customHeight="1">
      <c r="B11" s="94"/>
      <c r="C11" s="94"/>
      <c r="D11" s="94"/>
      <c r="E11" s="827" t="s">
        <v>52</v>
      </c>
      <c r="F11" s="827"/>
      <c r="G11" s="94"/>
      <c r="H11" s="94"/>
    </row>
    <row r="12" spans="1:8" ht="24" customHeight="1">
      <c r="B12" s="830" t="s">
        <v>503</v>
      </c>
      <c r="C12" s="829" t="s">
        <v>504</v>
      </c>
      <c r="D12" s="829"/>
      <c r="E12" s="828" t="s">
        <v>505</v>
      </c>
      <c r="F12" s="828" t="s">
        <v>506</v>
      </c>
    </row>
    <row r="13" spans="1:8" ht="20.25" customHeight="1">
      <c r="B13" s="830"/>
      <c r="C13" s="112" t="s">
        <v>507</v>
      </c>
      <c r="D13" s="112" t="s">
        <v>508</v>
      </c>
      <c r="E13" s="828"/>
      <c r="F13" s="828"/>
    </row>
    <row r="14" spans="1:8" s="92" customFormat="1">
      <c r="B14" s="484"/>
      <c r="C14" s="600" t="s">
        <v>33</v>
      </c>
      <c r="D14" s="600" t="s">
        <v>56</v>
      </c>
      <c r="E14" s="601" t="s">
        <v>57</v>
      </c>
      <c r="F14" s="601" t="s">
        <v>1045</v>
      </c>
    </row>
    <row r="15" spans="1:8">
      <c r="B15" s="114" t="s">
        <v>509</v>
      </c>
      <c r="C15" s="135">
        <v>55677478</v>
      </c>
      <c r="D15" s="135">
        <v>55680468</v>
      </c>
      <c r="E15" s="135">
        <v>-2990</v>
      </c>
      <c r="F15" s="135">
        <v>0</v>
      </c>
    </row>
    <row r="16" spans="1:8" ht="24">
      <c r="B16" s="113" t="s">
        <v>510</v>
      </c>
      <c r="C16" s="137">
        <v>53144547</v>
      </c>
      <c r="D16" s="137">
        <v>53155465</v>
      </c>
      <c r="E16" s="137">
        <v>-10918</v>
      </c>
      <c r="F16" s="138"/>
    </row>
    <row r="17" spans="2:6" ht="21" customHeight="1">
      <c r="B17" s="113" t="s">
        <v>511</v>
      </c>
      <c r="C17" s="137">
        <v>2518057</v>
      </c>
      <c r="D17" s="137">
        <v>2510134</v>
      </c>
      <c r="E17" s="137">
        <v>7923</v>
      </c>
      <c r="F17" s="138"/>
    </row>
    <row r="18" spans="2:6">
      <c r="B18" s="729" t="s">
        <v>1502</v>
      </c>
      <c r="C18" s="137">
        <v>14874</v>
      </c>
      <c r="D18" s="137">
        <v>14869</v>
      </c>
      <c r="E18" s="137">
        <v>5</v>
      </c>
      <c r="F18" s="138"/>
    </row>
    <row r="19" spans="2:6">
      <c r="B19" s="111" t="s">
        <v>512</v>
      </c>
      <c r="C19" s="137"/>
      <c r="D19" s="137"/>
      <c r="E19" s="137"/>
      <c r="F19" s="138"/>
    </row>
    <row r="20" spans="2:6">
      <c r="B20" s="216" t="s">
        <v>683</v>
      </c>
      <c r="C20" s="137">
        <v>15466603</v>
      </c>
      <c r="D20" s="137">
        <v>15385688</v>
      </c>
      <c r="E20" s="137">
        <v>80915</v>
      </c>
      <c r="F20" s="138"/>
    </row>
    <row r="21" spans="2:6">
      <c r="B21" s="216" t="s">
        <v>682</v>
      </c>
      <c r="C21" s="137">
        <v>37677944</v>
      </c>
      <c r="D21" s="137">
        <v>37769777</v>
      </c>
      <c r="E21" s="137">
        <v>-91833</v>
      </c>
      <c r="F21" s="138"/>
    </row>
    <row r="22" spans="2:6">
      <c r="B22" s="216" t="s">
        <v>664</v>
      </c>
      <c r="C22" s="137">
        <v>233</v>
      </c>
      <c r="D22" s="137">
        <v>145</v>
      </c>
      <c r="E22" s="137">
        <v>88</v>
      </c>
      <c r="F22" s="138"/>
    </row>
    <row r="23" spans="2:6">
      <c r="B23" s="216" t="s">
        <v>665</v>
      </c>
      <c r="C23" s="137">
        <v>2210</v>
      </c>
      <c r="D23" s="137">
        <v>2153</v>
      </c>
      <c r="E23" s="137">
        <v>57</v>
      </c>
      <c r="F23" s="138"/>
    </row>
    <row r="24" spans="2:6">
      <c r="B24" s="216" t="s">
        <v>668</v>
      </c>
      <c r="C24" s="137">
        <v>192</v>
      </c>
      <c r="D24" s="137">
        <v>182</v>
      </c>
      <c r="E24" s="137">
        <v>10</v>
      </c>
      <c r="F24" s="138"/>
    </row>
    <row r="25" spans="2:6">
      <c r="B25" s="216" t="s">
        <v>666</v>
      </c>
      <c r="C25" s="137">
        <v>89106</v>
      </c>
      <c r="D25" s="137">
        <v>88664</v>
      </c>
      <c r="E25" s="137">
        <v>442</v>
      </c>
      <c r="F25" s="138"/>
    </row>
    <row r="26" spans="2:6">
      <c r="B26" s="216" t="s">
        <v>669</v>
      </c>
      <c r="C26" s="137">
        <v>303</v>
      </c>
      <c r="D26" s="137">
        <v>251</v>
      </c>
      <c r="E26" s="137">
        <v>52</v>
      </c>
      <c r="F26" s="138"/>
    </row>
    <row r="27" spans="2:6">
      <c r="B27" s="216" t="s">
        <v>670</v>
      </c>
      <c r="C27" s="137">
        <v>158496</v>
      </c>
      <c r="D27" s="137">
        <v>158461</v>
      </c>
      <c r="E27" s="137">
        <v>35</v>
      </c>
      <c r="F27" s="138"/>
    </row>
    <row r="28" spans="2:6">
      <c r="B28" s="216" t="s">
        <v>672</v>
      </c>
      <c r="C28" s="137">
        <v>188699</v>
      </c>
      <c r="D28" s="137">
        <v>182581</v>
      </c>
      <c r="E28" s="137">
        <v>6118</v>
      </c>
      <c r="F28" s="138"/>
    </row>
    <row r="29" spans="2:6">
      <c r="B29" s="216" t="s">
        <v>673</v>
      </c>
      <c r="C29" s="137">
        <v>4297</v>
      </c>
      <c r="D29" s="137">
        <v>4316</v>
      </c>
      <c r="E29" s="137">
        <v>-19</v>
      </c>
      <c r="F29" s="138"/>
    </row>
    <row r="30" spans="2:6">
      <c r="B30" s="216" t="s">
        <v>674</v>
      </c>
      <c r="C30" s="137">
        <v>339</v>
      </c>
      <c r="D30" s="137">
        <v>146</v>
      </c>
      <c r="E30" s="137">
        <v>193</v>
      </c>
      <c r="F30" s="138"/>
    </row>
    <row r="31" spans="2:6">
      <c r="B31" s="216" t="s">
        <v>675</v>
      </c>
      <c r="C31" s="137">
        <v>340</v>
      </c>
      <c r="D31" s="137">
        <v>390</v>
      </c>
      <c r="E31" s="137">
        <v>-50</v>
      </c>
      <c r="F31" s="138"/>
    </row>
    <row r="32" spans="2:6">
      <c r="B32" s="216" t="s">
        <v>676</v>
      </c>
      <c r="C32" s="137">
        <v>51248</v>
      </c>
      <c r="D32" s="137">
        <v>51221</v>
      </c>
      <c r="E32" s="137">
        <v>27</v>
      </c>
      <c r="F32" s="138"/>
    </row>
    <row r="33" spans="2:6">
      <c r="B33" s="216" t="s">
        <v>677</v>
      </c>
      <c r="C33" s="137">
        <v>489</v>
      </c>
      <c r="D33" s="137">
        <v>478</v>
      </c>
      <c r="E33" s="137">
        <v>11</v>
      </c>
      <c r="F33" s="138"/>
    </row>
    <row r="34" spans="2:6">
      <c r="B34" s="216" t="s">
        <v>678</v>
      </c>
      <c r="C34" s="137">
        <v>189</v>
      </c>
      <c r="D34" s="137">
        <v>173</v>
      </c>
      <c r="E34" s="137">
        <v>16</v>
      </c>
      <c r="F34" s="138"/>
    </row>
    <row r="35" spans="2:6">
      <c r="B35" s="216" t="s">
        <v>679</v>
      </c>
      <c r="C35" s="137">
        <v>296</v>
      </c>
      <c r="D35" s="137">
        <v>352</v>
      </c>
      <c r="E35" s="137">
        <v>-56</v>
      </c>
      <c r="F35" s="138"/>
    </row>
    <row r="36" spans="2:6">
      <c r="B36" s="216" t="s">
        <v>680</v>
      </c>
      <c r="C36" s="137">
        <v>8919</v>
      </c>
      <c r="D36" s="137">
        <v>8943</v>
      </c>
      <c r="E36" s="137">
        <v>-24</v>
      </c>
      <c r="F36" s="138"/>
    </row>
    <row r="37" spans="2:6">
      <c r="B37" s="216" t="s">
        <v>681</v>
      </c>
      <c r="C37" s="137">
        <v>2012620</v>
      </c>
      <c r="D37" s="137">
        <v>2011585</v>
      </c>
      <c r="E37" s="137">
        <v>1035</v>
      </c>
      <c r="F37" s="138"/>
    </row>
    <row r="38" spans="2:6">
      <c r="B38" s="216" t="s">
        <v>667</v>
      </c>
      <c r="C38" s="137">
        <v>81</v>
      </c>
      <c r="D38" s="137">
        <v>93</v>
      </c>
      <c r="E38" s="137">
        <v>-12</v>
      </c>
      <c r="F38" s="138"/>
    </row>
    <row r="39" spans="2:6">
      <c r="B39" s="216" t="s">
        <v>1502</v>
      </c>
      <c r="C39" s="137">
        <v>14874</v>
      </c>
      <c r="D39" s="137">
        <v>14869</v>
      </c>
      <c r="E39" s="137">
        <v>5</v>
      </c>
      <c r="F39" s="138"/>
    </row>
    <row r="40" spans="2:6">
      <c r="B40" s="216" t="s">
        <v>671</v>
      </c>
      <c r="C40" s="137">
        <v>0</v>
      </c>
      <c r="D40" s="137">
        <v>0</v>
      </c>
      <c r="E40" s="137">
        <v>0</v>
      </c>
      <c r="F40" s="138"/>
    </row>
    <row r="42" spans="2:6">
      <c r="B42" s="75" t="s">
        <v>1930</v>
      </c>
    </row>
    <row r="43" spans="2:6">
      <c r="B43" s="75" t="s">
        <v>1931</v>
      </c>
    </row>
  </sheetData>
  <customSheetViews>
    <customSheetView guid="{EB80C77D-AF78-41A9-A5FE-A7459DA92422}">
      <selection activeCell="N55" sqref="N55"/>
      <pageMargins left="0.75" right="0.75" top="1" bottom="1" header="0.5" footer="0.5"/>
      <pageSetup paperSize="9" orientation="portrait" r:id="rId1"/>
      <headerFooter alignWithMargins="0"/>
    </customSheetView>
    <customSheetView guid="{51337751-BEAF-43F3-8CC9-400B99E751E8}" topLeftCell="A4">
      <selection activeCell="O14" sqref="O14"/>
      <pageMargins left="0.75" right="0.75" top="1" bottom="1" header="0.5" footer="0.5"/>
      <pageSetup paperSize="9" orientation="portrait" r:id="rId2"/>
      <headerFooter alignWithMargins="0"/>
    </customSheetView>
    <customSheetView guid="{C83D4249-7B44-432A-B7FB-A6ACA6880240}" topLeftCell="A72">
      <selection activeCell="D4" sqref="D4"/>
      <pageMargins left="0.75" right="0.75" top="1" bottom="1" header="0.5" footer="0.5"/>
      <pageSetup paperSize="9" orientation="portrait" r:id="rId3"/>
      <headerFooter alignWithMargins="0"/>
    </customSheetView>
    <customSheetView guid="{D37F8A47-E42F-4741-BE8D-5D961F7BB394}" topLeftCell="A72">
      <selection activeCell="D4" sqref="D4"/>
      <pageMargins left="0.75" right="0.75" top="1" bottom="1" header="0.5" footer="0.5"/>
      <pageSetup paperSize="9" orientation="portrait" r:id="rId4"/>
      <headerFooter alignWithMargins="0"/>
    </customSheetView>
    <customSheetView guid="{697182B0-1BEF-4A85-93A0-596802852AF2}">
      <selection activeCell="H95" sqref="H95"/>
      <pageMargins left="0.75" right="0.75" top="1" bottom="1" header="0.5" footer="0.5"/>
      <pageSetup paperSize="9" orientation="portrait" r:id="rId5"/>
      <headerFooter alignWithMargins="0"/>
    </customSheetView>
    <customSheetView guid="{CFC92B1C-D4F2-414F-8F12-92F529035B08}">
      <selection activeCell="G28" sqref="G28"/>
      <pageMargins left="0.75" right="0.75" top="1" bottom="1" header="0.5" footer="0.5"/>
      <pageSetup paperSize="9" orientation="portrait" r:id="rId6"/>
      <headerFooter alignWithMargins="0"/>
    </customSheetView>
    <customSheetView guid="{21329C76-F86B-400D-B8F5-F75B383E5B14}">
      <selection activeCell="C57" sqref="C57"/>
      <pageMargins left="0.75" right="0.75" top="1" bottom="1" header="0.5" footer="0.5"/>
      <pageSetup paperSize="9" orientation="portrait" r:id="rId7"/>
      <headerFooter alignWithMargins="0"/>
    </customSheetView>
    <customSheetView guid="{D3393B8E-C3CB-4E3A-976E-E4CD065299F0}" topLeftCell="A19">
      <selection activeCell="H7" sqref="H7:L29"/>
      <pageMargins left="0.75" right="0.75" top="1" bottom="1" header="0.5" footer="0.5"/>
      <pageSetup paperSize="9" orientation="portrait" r:id="rId8"/>
      <headerFooter alignWithMargins="0"/>
    </customSheetView>
    <customSheetView guid="{CA1DE4BE-C006-4405-B064-304EE6CCACF1}">
      <selection activeCell="C57" sqref="C57"/>
      <pageMargins left="0.75" right="0.75" top="1" bottom="1" header="0.5" footer="0.5"/>
      <pageSetup paperSize="9" orientation="portrait" r:id="rId9"/>
      <headerFooter alignWithMargins="0"/>
    </customSheetView>
    <customSheetView guid="{931AA63B-6827-4BF4-8E25-ED232A88A09C}" topLeftCell="A13">
      <selection activeCell="A62" sqref="A62"/>
      <pageMargins left="0.75" right="0.75" top="1" bottom="1" header="0.5" footer="0.5"/>
      <pageSetup paperSize="9" orientation="portrait" r:id="rId10"/>
      <headerFooter alignWithMargins="0"/>
    </customSheetView>
    <customSheetView guid="{3AD1D9CC-D162-4119-AFCC-0AF9105FB248}">
      <selection activeCell="G28" sqref="G28"/>
      <pageMargins left="0.75" right="0.75" top="1" bottom="1" header="0.5" footer="0.5"/>
      <pageSetup paperSize="9" orientation="portrait" r:id="rId11"/>
      <headerFooter alignWithMargins="0"/>
    </customSheetView>
    <customSheetView guid="{7CCD1884-1631-4809-8751-AE0939C32419}">
      <selection activeCell="C57" sqref="C57"/>
      <pageMargins left="0.75" right="0.75" top="1" bottom="1" header="0.5" footer="0.5"/>
      <pageSetup paperSize="9" orientation="portrait" r:id="rId12"/>
      <headerFooter alignWithMargins="0"/>
    </customSheetView>
    <customSheetView guid="{D2C72E70-F766-4D56-9E10-3C91A63BB7F3}">
      <selection activeCell="B10" sqref="B10"/>
      <pageMargins left="0.75" right="0.75" top="1" bottom="1" header="0.5" footer="0.5"/>
      <pageSetup paperSize="9" orientation="portrait" r:id="rId13"/>
      <headerFooter alignWithMargins="0"/>
    </customSheetView>
    <customSheetView guid="{A7B3A108-9CF6-4687-9321-110D304B17B9}" topLeftCell="A13">
      <selection activeCell="A62" sqref="A62"/>
      <pageMargins left="0.75" right="0.75" top="1" bottom="1" header="0.5" footer="0.5"/>
      <pageSetup paperSize="9" orientation="portrait" r:id="rId14"/>
      <headerFooter alignWithMargins="0"/>
    </customSheetView>
    <customSheetView guid="{B3153F5C-CAD5-4C41-96F3-3BC56052414C}" topLeftCell="A10">
      <selection activeCell="A8" sqref="A8:A9"/>
      <pageMargins left="0.75" right="0.75" top="1" bottom="1" header="0.5" footer="0.5"/>
      <pageSetup paperSize="9" orientation="portrait" r:id="rId15"/>
      <headerFooter alignWithMargins="0"/>
    </customSheetView>
    <customSheetView guid="{FB7DEBE1-1047-4BE4-82FD-4BCA0CA8DD58}" topLeftCell="A10">
      <selection activeCell="A8" sqref="A8:A9"/>
      <pageMargins left="0.75" right="0.75" top="1" bottom="1" header="0.5" footer="0.5"/>
      <pageSetup paperSize="9" orientation="portrait" r:id="rId16"/>
      <headerFooter alignWithMargins="0"/>
    </customSheetView>
    <customSheetView guid="{8A1326BD-F0AB-414F-9F91-C2BB94CC9C17}" topLeftCell="A30">
      <selection activeCell="A42" sqref="A42:E62"/>
      <pageMargins left="0.75" right="0.75" top="1" bottom="1" header="0.5" footer="0.5"/>
      <pageSetup paperSize="9" orientation="portrait" r:id="rId17"/>
      <headerFooter alignWithMargins="0"/>
    </customSheetView>
    <customSheetView guid="{F0048D33-26BA-4893-8BCC-88CEF82FEBB6}" topLeftCell="A19">
      <selection activeCell="H7" sqref="H7:L27"/>
      <pageMargins left="0.75" right="0.75" top="1" bottom="1" header="0.5" footer="0.5"/>
      <pageSetup paperSize="9" orientation="portrait" r:id="rId18"/>
      <headerFooter alignWithMargins="0"/>
    </customSheetView>
    <customSheetView guid="{0780CBEB-AF66-401E-9AFD-5F77700585BC}">
      <selection activeCell="H35" sqref="H35"/>
      <pageMargins left="0.75" right="0.75" top="1" bottom="1" header="0.5" footer="0.5"/>
      <pageSetup paperSize="9" orientation="portrait" r:id="rId19"/>
      <headerFooter alignWithMargins="0"/>
    </customSheetView>
    <customSheetView guid="{F536E858-E5B2-4B36-88FC-BE776803F921}" topLeftCell="A13">
      <selection activeCell="A62" sqref="A62"/>
      <pageMargins left="0.75" right="0.75" top="1" bottom="1" header="0.5" footer="0.5"/>
      <pageSetup paperSize="9" orientation="portrait" r:id="rId20"/>
      <headerFooter alignWithMargins="0"/>
    </customSheetView>
    <customSheetView guid="{70E7FFDC-983F-46F7-B68F-0BE0A8C942E0}" topLeftCell="A43">
      <selection activeCell="F50" sqref="F50"/>
      <pageMargins left="0.75" right="0.75" top="1" bottom="1" header="0.5" footer="0.5"/>
      <pageSetup paperSize="9" orientation="portrait" r:id="rId21"/>
      <headerFooter alignWithMargins="0"/>
    </customSheetView>
    <customSheetView guid="{7CA1DEE6-746E-4947-9BED-24AAED6E8B57}">
      <selection activeCell="A2" sqref="A2"/>
      <pageMargins left="0.75" right="0.75" top="1" bottom="1" header="0.5" footer="0.5"/>
      <pageSetup paperSize="9" orientation="portrait" r:id="rId22"/>
      <headerFooter alignWithMargins="0"/>
    </customSheetView>
    <customSheetView guid="{FD092655-EBEC-4730-9895-1567D9B70D5F}" topLeftCell="A13">
      <selection activeCell="A62" sqref="A62"/>
      <pageMargins left="0.75" right="0.75" top="1" bottom="1" header="0.5" footer="0.5"/>
      <pageSetup paperSize="9" orientation="portrait" r:id="rId23"/>
      <headerFooter alignWithMargins="0"/>
    </customSheetView>
    <customSheetView guid="{59094C18-3CB5-482F-AA6A-9C313A318EBB}">
      <selection activeCell="C57" sqref="C57"/>
      <pageMargins left="0.75" right="0.75" top="1" bottom="1" header="0.5" footer="0.5"/>
      <pageSetup paperSize="9" orientation="portrait" r:id="rId24"/>
      <headerFooter alignWithMargins="0"/>
    </customSheetView>
    <customSheetView guid="{08462586-B7E0-434D-B6F4-B2B21EAA5D46}">
      <selection activeCell="C57" sqref="C57"/>
      <pageMargins left="0.75" right="0.75" top="1" bottom="1" header="0.5" footer="0.5"/>
      <pageSetup paperSize="9" orientation="portrait" r:id="rId25"/>
      <headerFooter alignWithMargins="0"/>
    </customSheetView>
    <customSheetView guid="{F277ACEF-9FF8-431F-8537-DE60B790AA4F}">
      <selection activeCell="H35" sqref="H35"/>
      <pageMargins left="0.75" right="0.75" top="1" bottom="1" header="0.5" footer="0.5"/>
      <pageSetup paperSize="9" orientation="portrait" r:id="rId26"/>
      <headerFooter alignWithMargins="0"/>
    </customSheetView>
    <customSheetView guid="{3FCB7B24-049F-4685-83CB-5231093E0117}">
      <selection activeCell="G31" sqref="G31"/>
      <pageMargins left="0.75" right="0.75" top="1" bottom="1" header="0.5" footer="0.5"/>
      <pageSetup paperSize="9" orientation="portrait" r:id="rId27"/>
      <headerFooter alignWithMargins="0"/>
    </customSheetView>
    <customSheetView guid="{5AF40965-2356-4A48-B6FA-CB814CA4D7B2}">
      <selection activeCell="H95" sqref="H95"/>
      <pageMargins left="0.75" right="0.75" top="1" bottom="1" header="0.5" footer="0.5"/>
      <pageSetup paperSize="9" orientation="portrait" r:id="rId28"/>
      <headerFooter alignWithMargins="0"/>
    </customSheetView>
    <customSheetView guid="{BE68C6EB-1B64-4B3E-8DDC-CA26F318E610}" topLeftCell="A72">
      <selection activeCell="D4" sqref="D4"/>
      <pageMargins left="0.75" right="0.75" top="1" bottom="1" header="0.5" footer="0.5"/>
      <pageSetup paperSize="9" orientation="portrait" r:id="rId29"/>
      <headerFooter alignWithMargins="0"/>
    </customSheetView>
    <customSheetView guid="{DB462ED3-28DC-47D7-98F7-CED01F66E2C7}">
      <selection activeCell="H95" sqref="H95"/>
      <pageMargins left="0.75" right="0.75" top="1" bottom="1" header="0.5" footer="0.5"/>
      <pageSetup paperSize="9" orientation="portrait" r:id="rId30"/>
      <headerFooter alignWithMargins="0"/>
    </customSheetView>
    <customSheetView guid="{5DDDA852-2807-4645-BC75-EBD4EF3323A7}">
      <selection activeCell="H5" sqref="H5"/>
      <pageMargins left="0.75" right="0.75" top="1" bottom="1" header="0.5" footer="0.5"/>
      <pageSetup paperSize="9" orientation="portrait" r:id="rId31"/>
      <headerFooter alignWithMargins="0"/>
    </customSheetView>
  </customSheetViews>
  <mergeCells count="5">
    <mergeCell ref="E11:F11"/>
    <mergeCell ref="E12:E13"/>
    <mergeCell ref="F12:F13"/>
    <mergeCell ref="C12:D12"/>
    <mergeCell ref="B12:B13"/>
  </mergeCells>
  <pageMargins left="0.75" right="0.75" top="1" bottom="1" header="0.5" footer="0.5"/>
  <pageSetup paperSize="9" orientation="portrait" r:id="rId3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H19"/>
  <sheetViews>
    <sheetView showGridLines="0" workbookViewId="0">
      <selection activeCell="G1" sqref="G1"/>
    </sheetView>
  </sheetViews>
  <sheetFormatPr defaultColWidth="9.140625" defaultRowHeight="12"/>
  <cols>
    <col min="1" max="1" width="5.85546875" style="75" customWidth="1"/>
    <col min="2" max="2" width="3.5703125" style="75" customWidth="1"/>
    <col min="3" max="3" width="66.5703125" style="75" bestFit="1" customWidth="1"/>
    <col min="4" max="6" width="9.140625" style="75"/>
    <col min="7" max="7" width="11.5703125" style="75" customWidth="1"/>
    <col min="8" max="16384" width="9.140625" style="75"/>
  </cols>
  <sheetData>
    <row r="1" spans="1:8" ht="12.75">
      <c r="A1" s="510" t="str">
        <f>HYPERLINK("#INDEX!A2","back to index page")</f>
        <v>back to index page</v>
      </c>
      <c r="B1" s="776"/>
      <c r="C1" s="776"/>
    </row>
    <row r="2" spans="1:8" ht="12.75">
      <c r="A2"/>
    </row>
    <row r="3" spans="1:8" ht="12.75">
      <c r="A3"/>
    </row>
    <row r="4" spans="1:8" ht="12.75">
      <c r="A4"/>
    </row>
    <row r="5" spans="1:8" ht="12.75">
      <c r="A5"/>
    </row>
    <row r="6" spans="1:8" ht="12.75">
      <c r="A6"/>
    </row>
    <row r="7" spans="1:8" ht="12.75">
      <c r="A7"/>
    </row>
    <row r="8" spans="1:8" ht="12.75">
      <c r="A8"/>
    </row>
    <row r="9" spans="1:8">
      <c r="B9" s="412" t="s">
        <v>1636</v>
      </c>
      <c r="C9" s="413"/>
      <c r="D9" s="413"/>
      <c r="E9" s="413"/>
      <c r="F9" s="413"/>
      <c r="G9" s="413"/>
      <c r="H9" s="413"/>
    </row>
    <row r="11" spans="1:8" s="94" customFormat="1" ht="12.75" customHeight="1">
      <c r="B11" s="75"/>
      <c r="C11" s="75"/>
      <c r="D11" s="75"/>
      <c r="G11" s="827" t="s">
        <v>52</v>
      </c>
      <c r="H11" s="827"/>
    </row>
    <row r="12" spans="1:8" s="92" customFormat="1">
      <c r="B12" s="75"/>
      <c r="C12" s="75"/>
      <c r="D12" s="833" t="s">
        <v>1003</v>
      </c>
      <c r="E12" s="834"/>
      <c r="F12" s="835"/>
      <c r="G12" s="831" t="s">
        <v>543</v>
      </c>
      <c r="H12" s="831" t="s">
        <v>1004</v>
      </c>
    </row>
    <row r="13" spans="1:8" ht="24" customHeight="1">
      <c r="C13" s="524" t="s">
        <v>1005</v>
      </c>
      <c r="D13" s="525">
        <v>2021</v>
      </c>
      <c r="E13" s="525">
        <v>2022</v>
      </c>
      <c r="F13" s="525">
        <v>2023</v>
      </c>
      <c r="G13" s="832"/>
      <c r="H13" s="832"/>
    </row>
    <row r="14" spans="1:8" s="92" customFormat="1" ht="14.25" customHeight="1">
      <c r="B14" s="75"/>
      <c r="C14" s="523"/>
      <c r="D14" s="485" t="s">
        <v>33</v>
      </c>
      <c r="E14" s="485" t="s">
        <v>56</v>
      </c>
      <c r="F14" s="485" t="s">
        <v>57</v>
      </c>
      <c r="G14" s="200" t="s">
        <v>1045</v>
      </c>
      <c r="H14" s="200" t="s">
        <v>58</v>
      </c>
    </row>
    <row r="15" spans="1:8">
      <c r="B15" s="291">
        <v>1</v>
      </c>
      <c r="C15" s="291" t="s">
        <v>998</v>
      </c>
      <c r="D15" s="526">
        <v>0</v>
      </c>
      <c r="E15" s="526">
        <v>0</v>
      </c>
      <c r="F15" s="526">
        <v>0</v>
      </c>
      <c r="G15" s="526">
        <v>0</v>
      </c>
      <c r="H15" s="526">
        <v>0</v>
      </c>
    </row>
    <row r="16" spans="1:8">
      <c r="B16" s="291">
        <v>2</v>
      </c>
      <c r="C16" s="291" t="s">
        <v>999</v>
      </c>
      <c r="D16" s="526">
        <v>0</v>
      </c>
      <c r="E16" s="526">
        <v>0</v>
      </c>
      <c r="F16" s="526">
        <v>0</v>
      </c>
      <c r="G16" s="526">
        <v>0</v>
      </c>
      <c r="H16" s="526">
        <v>0</v>
      </c>
    </row>
    <row r="17" spans="2:8">
      <c r="B17" s="291">
        <v>3</v>
      </c>
      <c r="C17" s="291" t="s">
        <v>1000</v>
      </c>
      <c r="D17" s="526">
        <v>0</v>
      </c>
      <c r="E17" s="526">
        <v>0</v>
      </c>
      <c r="F17" s="526">
        <v>0</v>
      </c>
      <c r="G17" s="290"/>
      <c r="H17" s="290"/>
    </row>
    <row r="18" spans="2:8">
      <c r="B18" s="291">
        <v>4</v>
      </c>
      <c r="C18" s="291" t="s">
        <v>1001</v>
      </c>
      <c r="D18" s="526">
        <v>0</v>
      </c>
      <c r="E18" s="526">
        <v>0</v>
      </c>
      <c r="F18" s="526">
        <v>0</v>
      </c>
      <c r="G18" s="290"/>
      <c r="H18" s="290"/>
    </row>
    <row r="19" spans="2:8">
      <c r="B19" s="291">
        <v>5</v>
      </c>
      <c r="C19" s="291" t="s">
        <v>1002</v>
      </c>
      <c r="D19" s="202">
        <v>1021366</v>
      </c>
      <c r="E19" s="202">
        <v>1178681</v>
      </c>
      <c r="F19" s="202">
        <v>1641378</v>
      </c>
      <c r="G19" s="202">
        <v>49660</v>
      </c>
      <c r="H19" s="202">
        <v>620750</v>
      </c>
    </row>
  </sheetData>
  <customSheetViews>
    <customSheetView guid="{EB80C77D-AF78-41A9-A5FE-A7459DA92422}">
      <selection activeCell="N55" sqref="N55"/>
      <pageMargins left="0.75" right="0.75" top="1" bottom="1" header="0.5" footer="0.5"/>
      <pageSetup paperSize="9" orientation="portrait" r:id="rId1"/>
      <headerFooter alignWithMargins="0"/>
    </customSheetView>
    <customSheetView guid="{51337751-BEAF-43F3-8CC9-400B99E751E8}" topLeftCell="A4">
      <selection activeCell="G23" sqref="G23"/>
      <pageMargins left="0.75" right="0.75" top="1" bottom="1" header="0.5" footer="0.5"/>
      <pageSetup paperSize="9" orientation="portrait" r:id="rId2"/>
      <headerFooter alignWithMargins="0"/>
    </customSheetView>
    <customSheetView guid="{C83D4249-7B44-432A-B7FB-A6ACA6880240}">
      <selection activeCell="D7" sqref="D7"/>
      <pageMargins left="0.75" right="0.75" top="1" bottom="1" header="0.5" footer="0.5"/>
      <pageSetup paperSize="9" orientation="portrait" r:id="rId3"/>
      <headerFooter alignWithMargins="0"/>
    </customSheetView>
    <customSheetView guid="{D37F8A47-E42F-4741-BE8D-5D961F7BB394}">
      <selection activeCell="D7" sqref="D7"/>
      <pageMargins left="0.75" right="0.75" top="1" bottom="1" header="0.5" footer="0.5"/>
      <pageSetup paperSize="9" orientation="portrait" r:id="rId4"/>
      <headerFooter alignWithMargins="0"/>
    </customSheetView>
    <customSheetView guid="{697182B0-1BEF-4A85-93A0-596802852AF2}" topLeftCell="A4">
      <selection activeCell="C33" sqref="C33"/>
      <pageMargins left="0.75" right="0.75" top="1" bottom="1" header="0.5" footer="0.5"/>
      <pageSetup paperSize="9" orientation="portrait" r:id="rId5"/>
      <headerFooter alignWithMargins="0"/>
    </customSheetView>
    <customSheetView guid="{CFC92B1C-D4F2-414F-8F12-92F529035B08}">
      <selection activeCell="G6" sqref="G6"/>
      <pageMargins left="0.75" right="0.75" top="1" bottom="1" header="0.5" footer="0.5"/>
      <pageSetup paperSize="9" orientation="portrait" r:id="rId6"/>
      <headerFooter alignWithMargins="0"/>
    </customSheetView>
    <customSheetView guid="{21329C76-F86B-400D-B8F5-F75B383E5B14}" topLeftCell="A4">
      <selection activeCell="A18" sqref="A18"/>
      <pageMargins left="0.75" right="0.75" top="1" bottom="1" header="0.5" footer="0.5"/>
      <pageSetup paperSize="9" orientation="portrait" r:id="rId7"/>
      <headerFooter alignWithMargins="0"/>
    </customSheetView>
    <customSheetView guid="{D3393B8E-C3CB-4E3A-976E-E4CD065299F0}">
      <selection activeCell="D34" sqref="D34"/>
      <pageMargins left="0.75" right="0.75" top="1" bottom="1" header="0.5" footer="0.5"/>
      <pageSetup paperSize="9" orientation="portrait" r:id="rId8"/>
      <headerFooter alignWithMargins="0"/>
    </customSheetView>
    <customSheetView guid="{CA1DE4BE-C006-4405-B064-304EE6CCACF1}" topLeftCell="A4">
      <selection activeCell="A18" sqref="A18"/>
      <pageMargins left="0.75" right="0.75" top="1" bottom="1" header="0.5" footer="0.5"/>
      <pageSetup paperSize="9" orientation="portrait" r:id="rId9"/>
      <headerFooter alignWithMargins="0"/>
    </customSheetView>
    <customSheetView guid="{931AA63B-6827-4BF4-8E25-ED232A88A09C}">
      <selection activeCell="A62" sqref="A62"/>
      <pageMargins left="0.75" right="0.75" top="1" bottom="1" header="0.5" footer="0.5"/>
      <pageSetup paperSize="9" orientation="portrait" r:id="rId10"/>
      <headerFooter alignWithMargins="0"/>
    </customSheetView>
    <customSheetView guid="{3AD1D9CC-D162-4119-AFCC-0AF9105FB248}">
      <selection activeCell="B9" sqref="B9"/>
      <pageMargins left="0.75" right="0.75" top="1" bottom="1" header="0.5" footer="0.5"/>
      <pageSetup paperSize="9" orientation="portrait" r:id="rId11"/>
      <headerFooter alignWithMargins="0"/>
    </customSheetView>
    <customSheetView guid="{7CCD1884-1631-4809-8751-AE0939C32419}">
      <selection activeCell="C4" sqref="C4"/>
      <pageMargins left="0.75" right="0.75" top="1" bottom="1" header="0.5" footer="0.5"/>
      <pageSetup paperSize="9" orientation="portrait" r:id="rId12"/>
      <headerFooter alignWithMargins="0"/>
    </customSheetView>
    <customSheetView guid="{D2C72E70-F766-4D56-9E10-3C91A63BB7F3}">
      <selection activeCell="B26" sqref="B26"/>
      <pageMargins left="0.75" right="0.75" top="1" bottom="1" header="0.5" footer="0.5"/>
      <pageSetup paperSize="9" orientation="portrait" r:id="rId13"/>
      <headerFooter alignWithMargins="0"/>
    </customSheetView>
    <customSheetView guid="{A7B3A108-9CF6-4687-9321-110D304B17B9}">
      <selection activeCell="A62" sqref="A62"/>
      <pageMargins left="0.75" right="0.75" top="1" bottom="1" header="0.5" footer="0.5"/>
      <pageSetup paperSize="9" orientation="portrait" r:id="rId14"/>
      <headerFooter alignWithMargins="0"/>
    </customSheetView>
    <customSheetView guid="{B3153F5C-CAD5-4C41-96F3-3BC56052414C}">
      <selection activeCell="B32" sqref="B32"/>
      <pageMargins left="0.75" right="0.75" top="1" bottom="1" header="0.5" footer="0.5"/>
      <pageSetup paperSize="9" orientation="portrait" r:id="rId15"/>
      <headerFooter alignWithMargins="0"/>
    </customSheetView>
    <customSheetView guid="{FB7DEBE1-1047-4BE4-82FD-4BCA0CA8DD58}">
      <selection activeCell="B32" sqref="B32"/>
      <pageMargins left="0.75" right="0.75" top="1" bottom="1" header="0.5" footer="0.5"/>
      <pageSetup paperSize="9" orientation="portrait" r:id="rId16"/>
      <headerFooter alignWithMargins="0"/>
    </customSheetView>
    <customSheetView guid="{8A1326BD-F0AB-414F-9F91-C2BB94CC9C17}">
      <selection activeCell="B20" sqref="B20"/>
      <pageMargins left="0.75" right="0.75" top="1" bottom="1" header="0.5" footer="0.5"/>
      <pageSetup paperSize="9" orientation="portrait" r:id="rId17"/>
      <headerFooter alignWithMargins="0"/>
    </customSheetView>
    <customSheetView guid="{F0048D33-26BA-4893-8BCC-88CEF82FEBB6}">
      <selection activeCell="A62" sqref="A62"/>
      <pageMargins left="0.75" right="0.75" top="1" bottom="1" header="0.5" footer="0.5"/>
      <pageSetup paperSize="9" orientation="portrait" r:id="rId18"/>
      <headerFooter alignWithMargins="0"/>
    </customSheetView>
    <customSheetView guid="{0780CBEB-AF66-401E-9AFD-5F77700585BC}">
      <selection activeCell="D34" sqref="D34"/>
      <pageMargins left="0.75" right="0.75" top="1" bottom="1" header="0.5" footer="0.5"/>
      <pageSetup paperSize="9" orientation="portrait" r:id="rId19"/>
      <headerFooter alignWithMargins="0"/>
    </customSheetView>
    <customSheetView guid="{F536E858-E5B2-4B36-88FC-BE776803F921}">
      <selection activeCell="A62" sqref="A62"/>
      <pageMargins left="0.75" right="0.75" top="1" bottom="1" header="0.5" footer="0.5"/>
      <pageSetup paperSize="9" orientation="portrait" r:id="rId20"/>
      <headerFooter alignWithMargins="0"/>
    </customSheetView>
    <customSheetView guid="{70E7FFDC-983F-46F7-B68F-0BE0A8C942E0}" topLeftCell="A7">
      <selection activeCell="D26" sqref="D26"/>
      <pageMargins left="0.75" right="0.75" top="1" bottom="1" header="0.5" footer="0.5"/>
      <pageSetup paperSize="9" orientation="portrait" r:id="rId21"/>
      <headerFooter alignWithMargins="0"/>
    </customSheetView>
    <customSheetView guid="{7CA1DEE6-746E-4947-9BED-24AAED6E8B57}">
      <selection activeCell="M33" sqref="M33"/>
      <pageMargins left="0.75" right="0.75" top="1" bottom="1" header="0.5" footer="0.5"/>
      <pageSetup paperSize="9" orientation="portrait" r:id="rId22"/>
      <headerFooter alignWithMargins="0"/>
    </customSheetView>
    <customSheetView guid="{FD092655-EBEC-4730-9895-1567D9B70D5F}">
      <selection activeCell="A62" sqref="A62"/>
      <pageMargins left="0.75" right="0.75" top="1" bottom="1" header="0.5" footer="0.5"/>
      <pageSetup paperSize="9" orientation="portrait" r:id="rId23"/>
      <headerFooter alignWithMargins="0"/>
    </customSheetView>
    <customSheetView guid="{59094C18-3CB5-482F-AA6A-9C313A318EBB}">
      <selection activeCell="A62" sqref="A62"/>
      <pageMargins left="0.75" right="0.75" top="1" bottom="1" header="0.5" footer="0.5"/>
      <pageSetup paperSize="9" orientation="portrait" r:id="rId24"/>
      <headerFooter alignWithMargins="0"/>
    </customSheetView>
    <customSheetView guid="{08462586-B7E0-434D-B6F4-B2B21EAA5D46}" topLeftCell="A4">
      <selection activeCell="A18" sqref="A18"/>
      <pageMargins left="0.75" right="0.75" top="1" bottom="1" header="0.5" footer="0.5"/>
      <pageSetup paperSize="9" orientation="portrait" r:id="rId25"/>
      <headerFooter alignWithMargins="0"/>
    </customSheetView>
    <customSheetView guid="{F277ACEF-9FF8-431F-8537-DE60B790AA4F}">
      <selection activeCell="D34" sqref="D34"/>
      <pageMargins left="0.75" right="0.75" top="1" bottom="1" header="0.5" footer="0.5"/>
      <pageSetup paperSize="9" orientation="portrait" r:id="rId26"/>
      <headerFooter alignWithMargins="0"/>
    </customSheetView>
    <customSheetView guid="{3FCB7B24-049F-4685-83CB-5231093E0117}">
      <selection activeCell="D4" sqref="D4"/>
      <pageMargins left="0.75" right="0.75" top="1" bottom="1" header="0.5" footer="0.5"/>
      <pageSetup paperSize="9" orientation="portrait" r:id="rId27"/>
      <headerFooter alignWithMargins="0"/>
    </customSheetView>
    <customSheetView guid="{5AF40965-2356-4A48-B6FA-CB814CA4D7B2}" topLeftCell="A4">
      <selection activeCell="C33" sqref="C33"/>
      <pageMargins left="0.75" right="0.75" top="1" bottom="1" header="0.5" footer="0.5"/>
      <pageSetup paperSize="9" orientation="portrait" r:id="rId28"/>
      <headerFooter alignWithMargins="0"/>
    </customSheetView>
    <customSheetView guid="{BE68C6EB-1B64-4B3E-8DDC-CA26F318E610}">
      <selection activeCell="D7" sqref="D7"/>
      <pageMargins left="0.75" right="0.75" top="1" bottom="1" header="0.5" footer="0.5"/>
      <pageSetup paperSize="9" orientation="portrait" r:id="rId29"/>
      <headerFooter alignWithMargins="0"/>
    </customSheetView>
    <customSheetView guid="{DB462ED3-28DC-47D7-98F7-CED01F66E2C7}" topLeftCell="C1">
      <selection activeCell="M11" sqref="M11"/>
      <pageMargins left="0.75" right="0.75" top="1" bottom="1" header="0.5" footer="0.5"/>
      <pageSetup paperSize="9" orientation="portrait" r:id="rId30"/>
      <headerFooter alignWithMargins="0"/>
    </customSheetView>
    <customSheetView guid="{5DDDA852-2807-4645-BC75-EBD4EF3323A7}">
      <selection activeCell="C4" sqref="C4"/>
      <pageMargins left="0.75" right="0.75" top="1" bottom="1" header="0.5" footer="0.5"/>
      <pageSetup paperSize="9" orientation="portrait" r:id="rId31"/>
      <headerFooter alignWithMargins="0"/>
    </customSheetView>
  </customSheetViews>
  <mergeCells count="4">
    <mergeCell ref="G11:H11"/>
    <mergeCell ref="G12:G13"/>
    <mergeCell ref="H12:H13"/>
    <mergeCell ref="D12:F12"/>
  </mergeCells>
  <pageMargins left="0.75" right="0.75" top="1" bottom="1" header="0.5" footer="0.5"/>
  <pageSetup paperSize="9" orientation="portrait" r:id="rId3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R38"/>
  <sheetViews>
    <sheetView showGridLines="0" zoomScaleNormal="100" workbookViewId="0">
      <selection activeCell="D1" sqref="D1"/>
    </sheetView>
  </sheetViews>
  <sheetFormatPr defaultColWidth="9.140625" defaultRowHeight="12"/>
  <cols>
    <col min="1" max="1" width="5.85546875" style="3" customWidth="1"/>
    <col min="2" max="2" width="5" style="3" customWidth="1"/>
    <col min="3" max="3" width="23.85546875" style="3" customWidth="1"/>
    <col min="4" max="4" width="10.42578125" style="3" customWidth="1"/>
    <col min="5" max="18" width="11.42578125" style="3" customWidth="1"/>
    <col min="19" max="16384" width="9.140625" style="3"/>
  </cols>
  <sheetData>
    <row r="1" spans="1:18" ht="12.75">
      <c r="A1" s="505" t="str">
        <f>HYPERLINK("#INDEX!A2","back to index page")</f>
        <v>back to index page</v>
      </c>
      <c r="B1" s="761"/>
      <c r="C1" s="761"/>
    </row>
    <row r="2" spans="1:18" ht="12.75">
      <c r="A2"/>
    </row>
    <row r="3" spans="1:18" ht="12.75">
      <c r="A3"/>
    </row>
    <row r="4" spans="1:18" ht="12.75">
      <c r="A4"/>
    </row>
    <row r="5" spans="1:18" ht="12.75">
      <c r="A5"/>
    </row>
    <row r="6" spans="1:18" ht="12.75">
      <c r="A6"/>
    </row>
    <row r="7" spans="1:18" ht="12.75">
      <c r="A7"/>
    </row>
    <row r="8" spans="1:18" ht="12.75">
      <c r="A8"/>
    </row>
    <row r="9" spans="1:18">
      <c r="B9" s="403" t="s">
        <v>1242</v>
      </c>
      <c r="C9" s="404"/>
      <c r="D9" s="404"/>
      <c r="E9" s="404"/>
      <c r="F9" s="404"/>
      <c r="G9" s="404"/>
      <c r="H9" s="404"/>
      <c r="I9" s="404"/>
      <c r="J9" s="404"/>
      <c r="K9" s="404"/>
      <c r="L9" s="404"/>
      <c r="M9" s="404"/>
      <c r="N9" s="404"/>
      <c r="O9" s="404"/>
      <c r="P9" s="404"/>
      <c r="Q9" s="404"/>
      <c r="R9" s="404"/>
    </row>
    <row r="10" spans="1:18" ht="10.5" customHeight="1"/>
    <row r="11" spans="1:18" ht="12.75" customHeight="1">
      <c r="N11" s="199"/>
      <c r="O11" s="199"/>
      <c r="Q11" s="209"/>
      <c r="R11" s="209" t="s">
        <v>52</v>
      </c>
    </row>
    <row r="12" spans="1:18" ht="27" customHeight="1">
      <c r="B12" s="528"/>
      <c r="C12" s="529"/>
      <c r="D12" s="836" t="s">
        <v>896</v>
      </c>
      <c r="E12" s="836"/>
      <c r="F12" s="836"/>
      <c r="G12" s="836"/>
      <c r="H12" s="836"/>
      <c r="I12" s="836"/>
      <c r="J12" s="837" t="s">
        <v>932</v>
      </c>
      <c r="K12" s="837"/>
      <c r="L12" s="837"/>
      <c r="M12" s="837"/>
      <c r="N12" s="837"/>
      <c r="O12" s="837"/>
      <c r="P12" s="838" t="s">
        <v>964</v>
      </c>
      <c r="Q12" s="840" t="s">
        <v>991</v>
      </c>
      <c r="R12" s="841"/>
    </row>
    <row r="13" spans="1:18" ht="50.25" customHeight="1">
      <c r="B13" s="528"/>
      <c r="C13" s="529"/>
      <c r="D13" s="843" t="s">
        <v>897</v>
      </c>
      <c r="E13" s="839"/>
      <c r="F13" s="839"/>
      <c r="G13" s="844" t="s">
        <v>898</v>
      </c>
      <c r="H13" s="838"/>
      <c r="I13" s="838"/>
      <c r="J13" s="845" t="s">
        <v>992</v>
      </c>
      <c r="K13" s="846"/>
      <c r="L13" s="847"/>
      <c r="M13" s="845" t="s">
        <v>993</v>
      </c>
      <c r="N13" s="846"/>
      <c r="O13" s="847"/>
      <c r="P13" s="839"/>
      <c r="Q13" s="837" t="s">
        <v>250</v>
      </c>
      <c r="R13" s="837" t="s">
        <v>251</v>
      </c>
    </row>
    <row r="14" spans="1:18" ht="24">
      <c r="B14" s="529"/>
      <c r="C14" s="529"/>
      <c r="D14" s="530"/>
      <c r="E14" s="531" t="s">
        <v>994</v>
      </c>
      <c r="F14" s="531" t="s">
        <v>995</v>
      </c>
      <c r="G14" s="532"/>
      <c r="H14" s="531" t="s">
        <v>995</v>
      </c>
      <c r="I14" s="531" t="s">
        <v>996</v>
      </c>
      <c r="J14" s="532"/>
      <c r="K14" s="531" t="s">
        <v>994</v>
      </c>
      <c r="L14" s="531" t="s">
        <v>995</v>
      </c>
      <c r="M14" s="532"/>
      <c r="N14" s="531" t="s">
        <v>995</v>
      </c>
      <c r="O14" s="531" t="s">
        <v>996</v>
      </c>
      <c r="P14" s="532"/>
      <c r="Q14" s="842"/>
      <c r="R14" s="842"/>
    </row>
    <row r="15" spans="1:18">
      <c r="B15" s="527"/>
      <c r="C15" s="527"/>
      <c r="D15" s="292" t="s">
        <v>33</v>
      </c>
      <c r="E15" s="486" t="s">
        <v>56</v>
      </c>
      <c r="F15" s="486" t="s">
        <v>57</v>
      </c>
      <c r="G15" s="292" t="s">
        <v>1045</v>
      </c>
      <c r="H15" s="486" t="s">
        <v>58</v>
      </c>
      <c r="I15" s="486" t="s">
        <v>1046</v>
      </c>
      <c r="J15" s="293" t="s">
        <v>1047</v>
      </c>
      <c r="K15" s="486" t="s">
        <v>1048</v>
      </c>
      <c r="L15" s="486" t="s">
        <v>1114</v>
      </c>
      <c r="M15" s="293" t="s">
        <v>1115</v>
      </c>
      <c r="N15" s="486" t="s">
        <v>1116</v>
      </c>
      <c r="O15" s="486" t="s">
        <v>1117</v>
      </c>
      <c r="P15" s="293" t="s">
        <v>1118</v>
      </c>
      <c r="Q15" s="487" t="s">
        <v>1119</v>
      </c>
      <c r="R15" s="487" t="s">
        <v>1120</v>
      </c>
    </row>
    <row r="16" spans="1:18" ht="24">
      <c r="B16" s="254" t="s">
        <v>895</v>
      </c>
      <c r="C16" s="255" t="s">
        <v>908</v>
      </c>
      <c r="D16" s="137">
        <v>5329305</v>
      </c>
      <c r="E16" s="137">
        <v>5329116</v>
      </c>
      <c r="F16" s="137">
        <v>189</v>
      </c>
      <c r="G16" s="137">
        <v>0</v>
      </c>
      <c r="H16" s="137">
        <v>0</v>
      </c>
      <c r="I16" s="137">
        <v>0</v>
      </c>
      <c r="J16" s="137">
        <v>-720</v>
      </c>
      <c r="K16" s="137">
        <v>-718</v>
      </c>
      <c r="L16" s="137">
        <v>-2</v>
      </c>
      <c r="M16" s="137">
        <v>0</v>
      </c>
      <c r="N16" s="137">
        <v>0</v>
      </c>
      <c r="O16" s="137">
        <v>0</v>
      </c>
      <c r="P16" s="137">
        <v>0</v>
      </c>
      <c r="Q16" s="137">
        <v>0</v>
      </c>
      <c r="R16" s="137">
        <v>0</v>
      </c>
    </row>
    <row r="17" spans="2:18" s="13" customFormat="1">
      <c r="B17" s="173" t="s">
        <v>245</v>
      </c>
      <c r="C17" s="259" t="s">
        <v>252</v>
      </c>
      <c r="D17" s="135">
        <v>24249146</v>
      </c>
      <c r="E17" s="135">
        <v>21301573</v>
      </c>
      <c r="F17" s="135">
        <v>2947573</v>
      </c>
      <c r="G17" s="135">
        <v>539469</v>
      </c>
      <c r="H17" s="135">
        <v>0</v>
      </c>
      <c r="I17" s="135">
        <v>539469</v>
      </c>
      <c r="J17" s="135">
        <v>-400208</v>
      </c>
      <c r="K17" s="135">
        <v>-105332</v>
      </c>
      <c r="L17" s="135">
        <v>-294876</v>
      </c>
      <c r="M17" s="135">
        <v>-328284</v>
      </c>
      <c r="N17" s="135">
        <v>0</v>
      </c>
      <c r="O17" s="135">
        <v>-328284</v>
      </c>
      <c r="P17" s="135">
        <v>-574278</v>
      </c>
      <c r="Q17" s="135">
        <v>16041636</v>
      </c>
      <c r="R17" s="135">
        <v>145696</v>
      </c>
    </row>
    <row r="18" spans="2:18">
      <c r="B18" s="260" t="s">
        <v>246</v>
      </c>
      <c r="C18" s="258" t="s">
        <v>909</v>
      </c>
      <c r="D18" s="137">
        <v>0</v>
      </c>
      <c r="E18" s="137">
        <v>0</v>
      </c>
      <c r="F18" s="137">
        <v>0</v>
      </c>
      <c r="G18" s="137">
        <v>0</v>
      </c>
      <c r="H18" s="137">
        <v>0</v>
      </c>
      <c r="I18" s="137">
        <v>0</v>
      </c>
      <c r="J18" s="137">
        <v>0</v>
      </c>
      <c r="K18" s="137">
        <v>0</v>
      </c>
      <c r="L18" s="137">
        <v>0</v>
      </c>
      <c r="M18" s="137">
        <v>0</v>
      </c>
      <c r="N18" s="137">
        <v>0</v>
      </c>
      <c r="O18" s="137">
        <v>0</v>
      </c>
      <c r="P18" s="137">
        <v>0</v>
      </c>
      <c r="Q18" s="137">
        <v>0</v>
      </c>
      <c r="R18" s="137">
        <v>0</v>
      </c>
    </row>
    <row r="19" spans="2:18">
      <c r="B19" s="260" t="s">
        <v>247</v>
      </c>
      <c r="C19" s="258" t="s">
        <v>910</v>
      </c>
      <c r="D19" s="137">
        <v>121776</v>
      </c>
      <c r="E19" s="137">
        <v>121776</v>
      </c>
      <c r="F19" s="137">
        <v>0</v>
      </c>
      <c r="G19" s="137">
        <v>51377</v>
      </c>
      <c r="H19" s="137">
        <v>0</v>
      </c>
      <c r="I19" s="137">
        <v>51377</v>
      </c>
      <c r="J19" s="137">
        <v>-260</v>
      </c>
      <c r="K19" s="137">
        <v>-260</v>
      </c>
      <c r="L19" s="137">
        <v>0</v>
      </c>
      <c r="M19" s="137">
        <v>-45211</v>
      </c>
      <c r="N19" s="137">
        <v>0</v>
      </c>
      <c r="O19" s="137">
        <v>-45211</v>
      </c>
      <c r="P19" s="137">
        <v>0</v>
      </c>
      <c r="Q19" s="137">
        <v>105858</v>
      </c>
      <c r="R19" s="137">
        <v>305</v>
      </c>
    </row>
    <row r="20" spans="2:18">
      <c r="B20" s="260" t="s">
        <v>517</v>
      </c>
      <c r="C20" s="258" t="s">
        <v>911</v>
      </c>
      <c r="D20" s="137">
        <v>1797705</v>
      </c>
      <c r="E20" s="137">
        <v>1797705</v>
      </c>
      <c r="F20" s="137">
        <v>0</v>
      </c>
      <c r="G20" s="137">
        <v>0</v>
      </c>
      <c r="H20" s="137">
        <v>0</v>
      </c>
      <c r="I20" s="137">
        <v>0</v>
      </c>
      <c r="J20" s="137">
        <v>-2232</v>
      </c>
      <c r="K20" s="137">
        <v>-2232</v>
      </c>
      <c r="L20" s="137">
        <v>0</v>
      </c>
      <c r="M20" s="137">
        <v>0</v>
      </c>
      <c r="N20" s="137">
        <v>0</v>
      </c>
      <c r="O20" s="137">
        <v>0</v>
      </c>
      <c r="P20" s="137">
        <v>0</v>
      </c>
      <c r="Q20" s="137">
        <v>350985</v>
      </c>
      <c r="R20" s="137">
        <v>0</v>
      </c>
    </row>
    <row r="21" spans="2:18">
      <c r="B21" s="260" t="s">
        <v>797</v>
      </c>
      <c r="C21" s="258" t="s">
        <v>912</v>
      </c>
      <c r="D21" s="137">
        <v>108554</v>
      </c>
      <c r="E21" s="137">
        <v>108267</v>
      </c>
      <c r="F21" s="137">
        <v>287</v>
      </c>
      <c r="G21" s="137">
        <v>5</v>
      </c>
      <c r="H21" s="137">
        <v>0</v>
      </c>
      <c r="I21" s="137">
        <v>5</v>
      </c>
      <c r="J21" s="137">
        <v>-1009</v>
      </c>
      <c r="K21" s="137">
        <v>-999</v>
      </c>
      <c r="L21" s="137">
        <v>-10</v>
      </c>
      <c r="M21" s="137">
        <v>-5</v>
      </c>
      <c r="N21" s="137">
        <v>0</v>
      </c>
      <c r="O21" s="137">
        <v>-5</v>
      </c>
      <c r="P21" s="137">
        <v>-503</v>
      </c>
      <c r="Q21" s="137">
        <v>56692</v>
      </c>
      <c r="R21" s="137">
        <v>0</v>
      </c>
    </row>
    <row r="22" spans="2:18">
      <c r="B22" s="260" t="s">
        <v>518</v>
      </c>
      <c r="C22" s="258" t="s">
        <v>913</v>
      </c>
      <c r="D22" s="137">
        <v>8052992</v>
      </c>
      <c r="E22" s="137">
        <v>6190382</v>
      </c>
      <c r="F22" s="137">
        <v>1862610</v>
      </c>
      <c r="G22" s="137">
        <v>120318</v>
      </c>
      <c r="H22" s="137">
        <v>0</v>
      </c>
      <c r="I22" s="137">
        <v>120318</v>
      </c>
      <c r="J22" s="137">
        <v>-226953</v>
      </c>
      <c r="K22" s="137">
        <v>-47938</v>
      </c>
      <c r="L22" s="137">
        <v>-179015</v>
      </c>
      <c r="M22" s="137">
        <v>-65161</v>
      </c>
      <c r="N22" s="137">
        <v>0</v>
      </c>
      <c r="O22" s="137">
        <v>-65161</v>
      </c>
      <c r="P22" s="137">
        <v>-113740</v>
      </c>
      <c r="Q22" s="137">
        <v>5254240</v>
      </c>
      <c r="R22" s="137">
        <v>51258</v>
      </c>
    </row>
    <row r="23" spans="2:18">
      <c r="B23" s="260" t="s">
        <v>538</v>
      </c>
      <c r="C23" s="258" t="s">
        <v>997</v>
      </c>
      <c r="D23" s="137">
        <v>2473621</v>
      </c>
      <c r="E23" s="137">
        <v>1961013</v>
      </c>
      <c r="F23" s="137">
        <v>512608</v>
      </c>
      <c r="G23" s="137">
        <v>84394</v>
      </c>
      <c r="H23" s="137">
        <v>0</v>
      </c>
      <c r="I23" s="137">
        <v>84394</v>
      </c>
      <c r="J23" s="137">
        <v>-58387</v>
      </c>
      <c r="K23" s="137">
        <v>-13714</v>
      </c>
      <c r="L23" s="137">
        <v>-44673</v>
      </c>
      <c r="M23" s="137">
        <v>-52777</v>
      </c>
      <c r="N23" s="137">
        <v>0</v>
      </c>
      <c r="O23" s="137">
        <v>-52777</v>
      </c>
      <c r="P23" s="137">
        <v>-107513</v>
      </c>
      <c r="Q23" s="137">
        <v>1842886</v>
      </c>
      <c r="R23" s="137">
        <v>28005</v>
      </c>
    </row>
    <row r="24" spans="2:18">
      <c r="B24" s="260" t="s">
        <v>539</v>
      </c>
      <c r="C24" s="258" t="s">
        <v>915</v>
      </c>
      <c r="D24" s="137">
        <v>14168119</v>
      </c>
      <c r="E24" s="137">
        <v>13083443</v>
      </c>
      <c r="F24" s="137">
        <v>1084676</v>
      </c>
      <c r="G24" s="137">
        <v>367769</v>
      </c>
      <c r="H24" s="137">
        <v>0</v>
      </c>
      <c r="I24" s="137">
        <v>367769</v>
      </c>
      <c r="J24" s="137">
        <v>-169754</v>
      </c>
      <c r="K24" s="137">
        <v>-53903</v>
      </c>
      <c r="L24" s="137">
        <v>-115851</v>
      </c>
      <c r="M24" s="137">
        <v>-217907</v>
      </c>
      <c r="N24" s="137">
        <v>0</v>
      </c>
      <c r="O24" s="137">
        <v>-217907</v>
      </c>
      <c r="P24" s="137">
        <v>-460035</v>
      </c>
      <c r="Q24" s="137">
        <v>10273861</v>
      </c>
      <c r="R24" s="137">
        <v>94133</v>
      </c>
    </row>
    <row r="25" spans="2:18" s="13" customFormat="1">
      <c r="B25" s="173" t="s">
        <v>519</v>
      </c>
      <c r="C25" s="259" t="s">
        <v>125</v>
      </c>
      <c r="D25" s="135">
        <v>5683010</v>
      </c>
      <c r="E25" s="135">
        <v>5683010</v>
      </c>
      <c r="F25" s="135">
        <v>0</v>
      </c>
      <c r="G25" s="135">
        <v>29923</v>
      </c>
      <c r="H25" s="135">
        <v>0</v>
      </c>
      <c r="I25" s="135">
        <v>29923</v>
      </c>
      <c r="J25" s="135">
        <v>-6263</v>
      </c>
      <c r="K25" s="135">
        <v>-6263</v>
      </c>
      <c r="L25" s="135">
        <v>0</v>
      </c>
      <c r="M25" s="135">
        <v>-17954</v>
      </c>
      <c r="N25" s="135">
        <v>0</v>
      </c>
      <c r="O25" s="135">
        <v>-17954</v>
      </c>
      <c r="P25" s="135">
        <v>0</v>
      </c>
      <c r="Q25" s="135">
        <v>0</v>
      </c>
      <c r="R25" s="135">
        <v>0</v>
      </c>
    </row>
    <row r="26" spans="2:18">
      <c r="B26" s="260" t="s">
        <v>540</v>
      </c>
      <c r="C26" s="258" t="s">
        <v>909</v>
      </c>
      <c r="D26" s="137">
        <v>0</v>
      </c>
      <c r="E26" s="137">
        <v>0</v>
      </c>
      <c r="F26" s="137">
        <v>0</v>
      </c>
      <c r="G26" s="137">
        <v>0</v>
      </c>
      <c r="H26" s="137">
        <v>0</v>
      </c>
      <c r="I26" s="137">
        <v>0</v>
      </c>
      <c r="J26" s="137">
        <v>0</v>
      </c>
      <c r="K26" s="137">
        <v>0</v>
      </c>
      <c r="L26" s="137">
        <v>0</v>
      </c>
      <c r="M26" s="137">
        <v>0</v>
      </c>
      <c r="N26" s="137">
        <v>0</v>
      </c>
      <c r="O26" s="137">
        <v>0</v>
      </c>
      <c r="P26" s="137">
        <v>0</v>
      </c>
      <c r="Q26" s="137">
        <v>0</v>
      </c>
      <c r="R26" s="137">
        <v>0</v>
      </c>
    </row>
    <row r="27" spans="2:18">
      <c r="B27" s="260" t="s">
        <v>541</v>
      </c>
      <c r="C27" s="258" t="s">
        <v>910</v>
      </c>
      <c r="D27" s="137">
        <v>5120614</v>
      </c>
      <c r="E27" s="137">
        <v>5120614</v>
      </c>
      <c r="F27" s="137">
        <v>0</v>
      </c>
      <c r="G27" s="137">
        <v>29923</v>
      </c>
      <c r="H27" s="137">
        <v>0</v>
      </c>
      <c r="I27" s="137">
        <v>29923</v>
      </c>
      <c r="J27" s="137">
        <v>-5592</v>
      </c>
      <c r="K27" s="137">
        <v>-5592</v>
      </c>
      <c r="L27" s="137">
        <v>0</v>
      </c>
      <c r="M27" s="137">
        <v>-17954</v>
      </c>
      <c r="N27" s="137">
        <v>0</v>
      </c>
      <c r="O27" s="137">
        <v>-17954</v>
      </c>
      <c r="P27" s="137">
        <v>0</v>
      </c>
      <c r="Q27" s="137">
        <v>0</v>
      </c>
      <c r="R27" s="137">
        <v>0</v>
      </c>
    </row>
    <row r="28" spans="2:18">
      <c r="B28" s="260" t="s">
        <v>521</v>
      </c>
      <c r="C28" s="258" t="s">
        <v>911</v>
      </c>
      <c r="D28" s="137">
        <v>562396</v>
      </c>
      <c r="E28" s="137">
        <v>562396</v>
      </c>
      <c r="F28" s="137">
        <v>0</v>
      </c>
      <c r="G28" s="137">
        <v>0</v>
      </c>
      <c r="H28" s="137">
        <v>0</v>
      </c>
      <c r="I28" s="137">
        <v>0</v>
      </c>
      <c r="J28" s="137">
        <v>-671</v>
      </c>
      <c r="K28" s="137">
        <v>-671</v>
      </c>
      <c r="L28" s="137">
        <v>0</v>
      </c>
      <c r="M28" s="137">
        <v>0</v>
      </c>
      <c r="N28" s="137">
        <v>0</v>
      </c>
      <c r="O28" s="137">
        <v>0</v>
      </c>
      <c r="P28" s="137">
        <v>0</v>
      </c>
      <c r="Q28" s="137">
        <v>0</v>
      </c>
      <c r="R28" s="137">
        <v>0</v>
      </c>
    </row>
    <row r="29" spans="2:18">
      <c r="B29" s="260" t="s">
        <v>524</v>
      </c>
      <c r="C29" s="258" t="s">
        <v>912</v>
      </c>
      <c r="D29" s="137">
        <v>0</v>
      </c>
      <c r="E29" s="137">
        <v>0</v>
      </c>
      <c r="F29" s="137">
        <v>0</v>
      </c>
      <c r="G29" s="137">
        <v>0</v>
      </c>
      <c r="H29" s="137">
        <v>0</v>
      </c>
      <c r="I29" s="137">
        <v>0</v>
      </c>
      <c r="J29" s="137">
        <v>0</v>
      </c>
      <c r="K29" s="137">
        <v>0</v>
      </c>
      <c r="L29" s="137">
        <v>0</v>
      </c>
      <c r="M29" s="137">
        <v>0</v>
      </c>
      <c r="N29" s="137">
        <v>0</v>
      </c>
      <c r="O29" s="137">
        <v>0</v>
      </c>
      <c r="P29" s="137">
        <v>0</v>
      </c>
      <c r="Q29" s="137">
        <v>0</v>
      </c>
      <c r="R29" s="137">
        <v>0</v>
      </c>
    </row>
    <row r="30" spans="2:18">
      <c r="B30" s="260" t="s">
        <v>806</v>
      </c>
      <c r="C30" s="258" t="s">
        <v>913</v>
      </c>
      <c r="D30" s="137">
        <v>0</v>
      </c>
      <c r="E30" s="137">
        <v>0</v>
      </c>
      <c r="F30" s="137">
        <v>0</v>
      </c>
      <c r="G30" s="137">
        <v>0</v>
      </c>
      <c r="H30" s="137">
        <v>0</v>
      </c>
      <c r="I30" s="137">
        <v>0</v>
      </c>
      <c r="J30" s="137">
        <v>0</v>
      </c>
      <c r="K30" s="137">
        <v>0</v>
      </c>
      <c r="L30" s="137">
        <v>0</v>
      </c>
      <c r="M30" s="137">
        <v>0</v>
      </c>
      <c r="N30" s="137">
        <v>0</v>
      </c>
      <c r="O30" s="137">
        <v>0</v>
      </c>
      <c r="P30" s="137">
        <v>0</v>
      </c>
      <c r="Q30" s="137">
        <v>0</v>
      </c>
      <c r="R30" s="137">
        <v>0</v>
      </c>
    </row>
    <row r="31" spans="2:18" s="13" customFormat="1" ht="13.5" customHeight="1">
      <c r="B31" s="173" t="s">
        <v>525</v>
      </c>
      <c r="C31" s="259" t="s">
        <v>253</v>
      </c>
      <c r="D31" s="135">
        <v>3907058</v>
      </c>
      <c r="E31" s="135">
        <v>3533469</v>
      </c>
      <c r="F31" s="135">
        <v>373589</v>
      </c>
      <c r="G31" s="135">
        <v>1476</v>
      </c>
      <c r="H31" s="135">
        <v>0</v>
      </c>
      <c r="I31" s="135">
        <v>1476</v>
      </c>
      <c r="J31" s="135">
        <v>44392</v>
      </c>
      <c r="K31" s="135">
        <v>20035</v>
      </c>
      <c r="L31" s="135">
        <v>24357</v>
      </c>
      <c r="M31" s="135">
        <v>295</v>
      </c>
      <c r="N31" s="135">
        <v>0</v>
      </c>
      <c r="O31" s="135">
        <v>295</v>
      </c>
      <c r="P31" s="284"/>
      <c r="Q31" s="135">
        <v>1500237</v>
      </c>
      <c r="R31" s="135">
        <v>378</v>
      </c>
    </row>
    <row r="32" spans="2:18">
      <c r="B32" s="260" t="s">
        <v>526</v>
      </c>
      <c r="C32" s="258" t="s">
        <v>909</v>
      </c>
      <c r="D32" s="137">
        <v>151</v>
      </c>
      <c r="E32" s="137">
        <v>151</v>
      </c>
      <c r="F32" s="137">
        <v>0</v>
      </c>
      <c r="G32" s="137">
        <v>0</v>
      </c>
      <c r="H32" s="137">
        <v>0</v>
      </c>
      <c r="I32" s="137">
        <v>0</v>
      </c>
      <c r="J32" s="137">
        <v>1</v>
      </c>
      <c r="K32" s="137">
        <v>1</v>
      </c>
      <c r="L32" s="137">
        <v>0</v>
      </c>
      <c r="M32" s="137">
        <v>0</v>
      </c>
      <c r="N32" s="137">
        <v>0</v>
      </c>
      <c r="O32" s="137">
        <v>0</v>
      </c>
      <c r="P32" s="284"/>
      <c r="Q32" s="137">
        <v>0</v>
      </c>
      <c r="R32" s="137">
        <v>0</v>
      </c>
    </row>
    <row r="33" spans="2:18">
      <c r="B33" s="260" t="s">
        <v>807</v>
      </c>
      <c r="C33" s="258" t="s">
        <v>910</v>
      </c>
      <c r="D33" s="137">
        <v>68</v>
      </c>
      <c r="E33" s="137">
        <v>68</v>
      </c>
      <c r="F33" s="137">
        <v>0</v>
      </c>
      <c r="G33" s="137">
        <v>0</v>
      </c>
      <c r="H33" s="137">
        <v>0</v>
      </c>
      <c r="I33" s="137">
        <v>0</v>
      </c>
      <c r="J33" s="137">
        <v>1</v>
      </c>
      <c r="K33" s="137">
        <v>1</v>
      </c>
      <c r="L33" s="137">
        <v>0</v>
      </c>
      <c r="M33" s="137">
        <v>0</v>
      </c>
      <c r="N33" s="137">
        <v>0</v>
      </c>
      <c r="O33" s="137">
        <v>0</v>
      </c>
      <c r="P33" s="284"/>
      <c r="Q33" s="137">
        <v>44</v>
      </c>
      <c r="R33" s="137">
        <v>0</v>
      </c>
    </row>
    <row r="34" spans="2:18">
      <c r="B34" s="260" t="s">
        <v>808</v>
      </c>
      <c r="C34" s="258" t="s">
        <v>911</v>
      </c>
      <c r="D34" s="137">
        <v>15057</v>
      </c>
      <c r="E34" s="137">
        <v>15057</v>
      </c>
      <c r="F34" s="137">
        <v>0</v>
      </c>
      <c r="G34" s="137">
        <v>0</v>
      </c>
      <c r="H34" s="137">
        <v>0</v>
      </c>
      <c r="I34" s="137">
        <v>0</v>
      </c>
      <c r="J34" s="137">
        <v>67</v>
      </c>
      <c r="K34" s="137">
        <v>67</v>
      </c>
      <c r="L34" s="137">
        <v>0</v>
      </c>
      <c r="M34" s="137">
        <v>0</v>
      </c>
      <c r="N34" s="137">
        <v>0</v>
      </c>
      <c r="O34" s="137">
        <v>0</v>
      </c>
      <c r="P34" s="284"/>
      <c r="Q34" s="137">
        <v>896</v>
      </c>
      <c r="R34" s="137">
        <v>0</v>
      </c>
    </row>
    <row r="35" spans="2:18">
      <c r="B35" s="260" t="s">
        <v>809</v>
      </c>
      <c r="C35" s="258" t="s">
        <v>912</v>
      </c>
      <c r="D35" s="137">
        <v>14931</v>
      </c>
      <c r="E35" s="137">
        <v>14931</v>
      </c>
      <c r="F35" s="137">
        <v>0</v>
      </c>
      <c r="G35" s="137">
        <v>0</v>
      </c>
      <c r="H35" s="137">
        <v>0</v>
      </c>
      <c r="I35" s="137">
        <v>0</v>
      </c>
      <c r="J35" s="137">
        <v>91</v>
      </c>
      <c r="K35" s="137">
        <v>91</v>
      </c>
      <c r="L35" s="137">
        <v>0</v>
      </c>
      <c r="M35" s="137">
        <v>0</v>
      </c>
      <c r="N35" s="137">
        <v>0</v>
      </c>
      <c r="O35" s="137">
        <v>0</v>
      </c>
      <c r="P35" s="284"/>
      <c r="Q35" s="137">
        <v>3076</v>
      </c>
      <c r="R35" s="137">
        <v>0</v>
      </c>
    </row>
    <row r="36" spans="2:18">
      <c r="B36" s="260" t="s">
        <v>810</v>
      </c>
      <c r="C36" s="258" t="s">
        <v>913</v>
      </c>
      <c r="D36" s="137">
        <v>3202606</v>
      </c>
      <c r="E36" s="137">
        <v>2840878</v>
      </c>
      <c r="F36" s="137">
        <v>361728</v>
      </c>
      <c r="G36" s="137">
        <v>421</v>
      </c>
      <c r="H36" s="137">
        <v>0</v>
      </c>
      <c r="I36" s="137">
        <v>421</v>
      </c>
      <c r="J36" s="137">
        <v>42227</v>
      </c>
      <c r="K36" s="137">
        <v>18265</v>
      </c>
      <c r="L36" s="137">
        <v>23962</v>
      </c>
      <c r="M36" s="137">
        <v>104</v>
      </c>
      <c r="N36" s="137">
        <v>0</v>
      </c>
      <c r="O36" s="137">
        <v>104</v>
      </c>
      <c r="P36" s="284"/>
      <c r="Q36" s="137">
        <v>1307271</v>
      </c>
      <c r="R36" s="137">
        <v>236</v>
      </c>
    </row>
    <row r="37" spans="2:18">
      <c r="B37" s="260" t="s">
        <v>811</v>
      </c>
      <c r="C37" s="258" t="s">
        <v>915</v>
      </c>
      <c r="D37" s="137">
        <v>674245</v>
      </c>
      <c r="E37" s="137">
        <v>662384</v>
      </c>
      <c r="F37" s="137">
        <v>11861</v>
      </c>
      <c r="G37" s="137">
        <v>1055</v>
      </c>
      <c r="H37" s="137">
        <v>0</v>
      </c>
      <c r="I37" s="137">
        <v>1055</v>
      </c>
      <c r="J37" s="137">
        <v>2005</v>
      </c>
      <c r="K37" s="137">
        <v>1610</v>
      </c>
      <c r="L37" s="137">
        <v>395</v>
      </c>
      <c r="M37" s="137">
        <v>191</v>
      </c>
      <c r="N37" s="137">
        <v>0</v>
      </c>
      <c r="O37" s="137">
        <v>191</v>
      </c>
      <c r="P37" s="284"/>
      <c r="Q37" s="137">
        <v>188950</v>
      </c>
      <c r="R37" s="137">
        <v>142</v>
      </c>
    </row>
    <row r="38" spans="2:18">
      <c r="B38" s="173" t="s">
        <v>812</v>
      </c>
      <c r="C38" s="259" t="s">
        <v>66</v>
      </c>
      <c r="D38" s="135">
        <v>39168519</v>
      </c>
      <c r="E38" s="135">
        <v>35847168</v>
      </c>
      <c r="F38" s="135">
        <v>3321351</v>
      </c>
      <c r="G38" s="135">
        <v>570868</v>
      </c>
      <c r="H38" s="135">
        <v>0</v>
      </c>
      <c r="I38" s="135">
        <v>570868</v>
      </c>
      <c r="J38" s="135">
        <v>-362799</v>
      </c>
      <c r="K38" s="135">
        <v>-92278</v>
      </c>
      <c r="L38" s="135">
        <v>-270521</v>
      </c>
      <c r="M38" s="135">
        <v>-345943</v>
      </c>
      <c r="N38" s="135">
        <v>0</v>
      </c>
      <c r="O38" s="135">
        <v>-345943</v>
      </c>
      <c r="P38" s="135">
        <v>-574278</v>
      </c>
      <c r="Q38" s="135">
        <v>17541873</v>
      </c>
      <c r="R38" s="135">
        <v>146074</v>
      </c>
    </row>
  </sheetData>
  <customSheetViews>
    <customSheetView guid="{EB80C77D-AF78-41A9-A5FE-A7459DA92422}" topLeftCell="A19">
      <selection activeCell="N55" sqref="N55"/>
      <pageMargins left="0.7" right="0.7" top="0.75" bottom="0.75" header="0.3" footer="0.3"/>
      <pageSetup paperSize="9" orientation="portrait" r:id="rId1"/>
    </customSheetView>
    <customSheetView guid="{51337751-BEAF-43F3-8CC9-400B99E751E8}" topLeftCell="A34">
      <selection activeCell="F49" sqref="F49"/>
      <pageMargins left="0.7" right="0.7" top="0.75" bottom="0.75" header="0.3" footer="0.3"/>
      <pageSetup paperSize="9" orientation="portrait" r:id="rId2"/>
    </customSheetView>
    <customSheetView guid="{C83D4249-7B44-432A-B7FB-A6ACA6880240}" topLeftCell="A38">
      <selection activeCell="D4" sqref="D4"/>
      <pageMargins left="0.7" right="0.7" top="0.75" bottom="0.75" header="0.3" footer="0.3"/>
      <pageSetup paperSize="9" orientation="portrait" r:id="rId3"/>
    </customSheetView>
    <customSheetView guid="{D37F8A47-E42F-4741-BE8D-5D961F7BB394}" topLeftCell="A38">
      <selection activeCell="D4" sqref="D4"/>
      <pageMargins left="0.7" right="0.7" top="0.75" bottom="0.75" header="0.3" footer="0.3"/>
      <pageSetup paperSize="9" orientation="portrait" r:id="rId4"/>
    </customSheetView>
    <customSheetView guid="{697182B0-1BEF-4A85-93A0-596802852AF2}" topLeftCell="A18">
      <selection activeCell="D46" sqref="D46"/>
      <pageMargins left="0.7" right="0.7" top="0.75" bottom="0.75" header="0.3" footer="0.3"/>
      <pageSetup paperSize="9" orientation="portrait" r:id="rId5"/>
    </customSheetView>
    <customSheetView guid="{CFC92B1C-D4F2-414F-8F12-92F529035B08}" topLeftCell="A14">
      <selection activeCell="J22" sqref="J22"/>
      <pageMargins left="0.7" right="0.7" top="0.75" bottom="0.75" header="0.3" footer="0.3"/>
      <pageSetup paperSize="9" orientation="portrait" r:id="rId6"/>
    </customSheetView>
    <customSheetView guid="{21329C76-F86B-400D-B8F5-F75B383E5B14}" topLeftCell="A16">
      <selection activeCell="M39" sqref="M39"/>
      <pageMargins left="0.7" right="0.7" top="0.75" bottom="0.75" header="0.3" footer="0.3"/>
      <pageSetup paperSize="9" orientation="portrait" r:id="rId7"/>
    </customSheetView>
    <customSheetView guid="{D3393B8E-C3CB-4E3A-976E-E4CD065299F0}" topLeftCell="E22">
      <selection activeCell="AE45" sqref="AE45"/>
      <pageMargins left="0.7" right="0.7" top="0.75" bottom="0.75" header="0.3" footer="0.3"/>
      <pageSetup paperSize="9" orientation="portrait" r:id="rId8"/>
    </customSheetView>
    <customSheetView guid="{CA1DE4BE-C006-4405-B064-304EE6CCACF1}" topLeftCell="A16">
      <selection activeCell="M39" sqref="M39"/>
      <pageMargins left="0.7" right="0.7" top="0.75" bottom="0.75" header="0.3" footer="0.3"/>
      <pageSetup paperSize="9" orientation="portrait" r:id="rId9"/>
    </customSheetView>
    <customSheetView guid="{931AA63B-6827-4BF4-8E25-ED232A88A09C}" topLeftCell="A43">
      <selection activeCell="E58" sqref="E58"/>
      <pageMargins left="0.7" right="0.7" top="0.75" bottom="0.75" header="0.3" footer="0.3"/>
    </customSheetView>
    <customSheetView guid="{3AD1D9CC-D162-4119-AFCC-0AF9105FB248}">
      <selection activeCell="J28" sqref="J28"/>
      <pageMargins left="0.7" right="0.7" top="0.75" bottom="0.75" header="0.3" footer="0.3"/>
      <pageSetup paperSize="9" orientation="portrait" r:id="rId10"/>
    </customSheetView>
    <customSheetView guid="{7CCD1884-1631-4809-8751-AE0939C32419}">
      <selection activeCell="T20" sqref="T20"/>
      <pageMargins left="0.7" right="0.7" top="0.75" bottom="0.75" header="0.3" footer="0.3"/>
      <pageSetup paperSize="9" orientation="portrait" r:id="rId11"/>
    </customSheetView>
    <customSheetView guid="{D2C72E70-F766-4D56-9E10-3C91A63BB7F3}" topLeftCell="A7">
      <selection activeCell="B14" sqref="B14"/>
      <pageMargins left="0.7" right="0.7" top="0.75" bottom="0.75" header="0.3" footer="0.3"/>
      <pageSetup paperSize="9" orientation="portrait" r:id="rId12"/>
    </customSheetView>
    <customSheetView guid="{A7B3A108-9CF6-4687-9321-110D304B17B9}" topLeftCell="A13">
      <selection activeCell="H21" sqref="H21"/>
      <pageMargins left="0.7" right="0.7" top="0.75" bottom="0.75" header="0.3" footer="0.3"/>
    </customSheetView>
    <customSheetView guid="{B3153F5C-CAD5-4C41-96F3-3BC56052414C}" topLeftCell="H1">
      <selection activeCell="N15" sqref="N15:O15"/>
      <pageMargins left="0.7" right="0.7" top="0.75" bottom="0.75" header="0.3" footer="0.3"/>
      <pageSetup paperSize="9" orientation="portrait" r:id="rId13"/>
    </customSheetView>
    <customSheetView guid="{FB7DEBE1-1047-4BE4-82FD-4BCA0CA8DD58}" topLeftCell="A7">
      <selection activeCell="B16" sqref="B16"/>
      <pageMargins left="0.7" right="0.7" top="0.75" bottom="0.75" header="0.3" footer="0.3"/>
      <pageSetup paperSize="9" orientation="portrait" r:id="rId14"/>
    </customSheetView>
    <customSheetView guid="{8A1326BD-F0AB-414F-9F91-C2BB94CC9C17}" topLeftCell="H10">
      <selection activeCell="P22" sqref="P22"/>
      <pageMargins left="0.7" right="0.7" top="0.75" bottom="0.75" header="0.3" footer="0.3"/>
    </customSheetView>
    <customSheetView guid="{F0048D33-26BA-4893-8BCC-88CEF82FEBB6}" topLeftCell="M1">
      <selection activeCell="X9" sqref="X9"/>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5"/>
    </customSheetView>
    <customSheetView guid="{F536E858-E5B2-4B36-88FC-BE776803F921}" topLeftCell="A13">
      <selection activeCell="H21" sqref="H21"/>
      <pageMargins left="0.7" right="0.7" top="0.75" bottom="0.75" header="0.3" footer="0.3"/>
    </customSheetView>
    <customSheetView guid="{70E7FFDC-983F-46F7-B68F-0BE0A8C942E0}" topLeftCell="A25">
      <selection activeCell="G39" sqref="G39"/>
      <pageMargins left="0.7" right="0.7" top="0.75" bottom="0.75" header="0.3" footer="0.3"/>
      <pageSetup paperSize="9" orientation="portrait" r:id="rId16"/>
    </customSheetView>
    <customSheetView guid="{7CA1DEE6-746E-4947-9BED-24AAED6E8B57}">
      <selection activeCell="I12" sqref="I12"/>
      <pageMargins left="0.7" right="0.7" top="0.75" bottom="0.75" header="0.3" footer="0.3"/>
      <pageSetup paperSize="9" orientation="portrait" r:id="rId17"/>
    </customSheetView>
    <customSheetView guid="{FD092655-EBEC-4730-9895-1567D9B70D5F}" topLeftCell="A16">
      <selection activeCell="C20" sqref="C20"/>
      <pageMargins left="0.7" right="0.7" top="0.75" bottom="0.75" header="0.3" footer="0.3"/>
    </customSheetView>
    <customSheetView guid="{59094C18-3CB5-482F-AA6A-9C313A318EBB}">
      <selection activeCell="B15" sqref="B15"/>
      <pageMargins left="0.7" right="0.7" top="0.75" bottom="0.75" header="0.3" footer="0.3"/>
      <pageSetup paperSize="9" orientation="portrait" r:id="rId18"/>
    </customSheetView>
    <customSheetView guid="{08462586-B7E0-434D-B6F4-B2B21EAA5D46}" topLeftCell="A16">
      <selection activeCell="M39" sqref="M39"/>
      <pageMargins left="0.7" right="0.7" top="0.75" bottom="0.75" header="0.3" footer="0.3"/>
      <pageSetup paperSize="9" orientation="portrait" r:id="rId19"/>
    </customSheetView>
    <customSheetView guid="{F277ACEF-9FF8-431F-8537-DE60B790AA4F}" topLeftCell="G1">
      <selection activeCell="T17" sqref="T17"/>
      <pageMargins left="0.7" right="0.7" top="0.75" bottom="0.75" header="0.3" footer="0.3"/>
      <pageSetup paperSize="9" orientation="portrait" r:id="rId20"/>
    </customSheetView>
    <customSheetView guid="{3FCB7B24-049F-4685-83CB-5231093E0117}" topLeftCell="A3">
      <selection activeCell="D4" sqref="D4"/>
      <pageMargins left="0.7" right="0.7" top="0.75" bottom="0.75" header="0.3" footer="0.3"/>
      <pageSetup paperSize="9" orientation="portrait" r:id="rId21"/>
    </customSheetView>
    <customSheetView guid="{5AF40965-2356-4A48-B6FA-CB814CA4D7B2}" topLeftCell="A18">
      <selection activeCell="D46" sqref="D46"/>
      <pageMargins left="0.7" right="0.7" top="0.75" bottom="0.75" header="0.3" footer="0.3"/>
      <pageSetup paperSize="9" orientation="portrait" r:id="rId22"/>
    </customSheetView>
    <customSheetView guid="{BE68C6EB-1B64-4B3E-8DDC-CA26F318E610}" topLeftCell="A38">
      <selection activeCell="D4" sqref="D4"/>
      <pageMargins left="0.7" right="0.7" top="0.75" bottom="0.75" header="0.3" footer="0.3"/>
      <pageSetup paperSize="9" orientation="portrait" r:id="rId23"/>
    </customSheetView>
    <customSheetView guid="{DB462ED3-28DC-47D7-98F7-CED01F66E2C7}" topLeftCell="A18">
      <selection activeCell="D46" sqref="D46"/>
      <pageMargins left="0.7" right="0.7" top="0.75" bottom="0.75" header="0.3" footer="0.3"/>
      <pageSetup paperSize="9" orientation="portrait" r:id="rId24"/>
    </customSheetView>
    <customSheetView guid="{5DDDA852-2807-4645-BC75-EBD4EF3323A7}" topLeftCell="A19">
      <selection activeCell="T20" sqref="T20"/>
      <pageMargins left="0.7" right="0.7" top="0.75" bottom="0.75" header="0.3" footer="0.3"/>
      <pageSetup paperSize="9" orientation="portrait" r:id="rId25"/>
    </customSheetView>
  </customSheetViews>
  <mergeCells count="10">
    <mergeCell ref="D12:I12"/>
    <mergeCell ref="J12:O12"/>
    <mergeCell ref="P12:P13"/>
    <mergeCell ref="Q12:R12"/>
    <mergeCell ref="R13:R14"/>
    <mergeCell ref="D13:F13"/>
    <mergeCell ref="G13:I13"/>
    <mergeCell ref="J13:L13"/>
    <mergeCell ref="M13:O13"/>
    <mergeCell ref="Q13:Q14"/>
  </mergeCells>
  <pageMargins left="0.7" right="0.7" top="0.75" bottom="0.75" header="0.3" footer="0.3"/>
  <pageSetup paperSize="9"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I23"/>
  <sheetViews>
    <sheetView showGridLines="0" workbookViewId="0"/>
  </sheetViews>
  <sheetFormatPr defaultColWidth="9.140625" defaultRowHeight="12"/>
  <cols>
    <col min="1" max="1" width="9.42578125" style="3" customWidth="1"/>
    <col min="2" max="2" width="29.85546875" style="3" customWidth="1"/>
    <col min="3" max="3" width="20.140625" style="3" customWidth="1"/>
    <col min="4" max="8" width="9.42578125" style="3" customWidth="1"/>
    <col min="9" max="9" width="30.42578125" style="3" customWidth="1"/>
    <col min="10" max="16384" width="9.140625" style="3"/>
  </cols>
  <sheetData>
    <row r="1" spans="1:9" ht="18.600000000000001" customHeight="1">
      <c r="A1" s="602" t="str">
        <f>HYPERLINK(INDEX!A1,"back to index page")</f>
        <v>back to index page</v>
      </c>
      <c r="B1" s="761"/>
    </row>
    <row r="9" spans="1:9">
      <c r="B9" s="403" t="s">
        <v>1624</v>
      </c>
      <c r="C9" s="404"/>
      <c r="D9" s="404"/>
      <c r="E9" s="404"/>
      <c r="F9" s="404"/>
      <c r="G9" s="404"/>
      <c r="H9" s="404"/>
      <c r="I9" s="404"/>
    </row>
    <row r="13" spans="1:9" ht="24" customHeight="1">
      <c r="B13" s="803" t="s">
        <v>219</v>
      </c>
      <c r="C13" s="803" t="s">
        <v>220</v>
      </c>
      <c r="D13" s="804" t="s">
        <v>1488</v>
      </c>
      <c r="E13" s="805"/>
      <c r="F13" s="805"/>
      <c r="G13" s="805"/>
      <c r="H13" s="806"/>
      <c r="I13" s="803" t="s">
        <v>221</v>
      </c>
    </row>
    <row r="14" spans="1:9" ht="48">
      <c r="B14" s="803"/>
      <c r="C14" s="803"/>
      <c r="D14" s="235" t="s">
        <v>222</v>
      </c>
      <c r="E14" s="235" t="s">
        <v>1489</v>
      </c>
      <c r="F14" s="235" t="s">
        <v>644</v>
      </c>
      <c r="G14" s="235" t="s">
        <v>1490</v>
      </c>
      <c r="H14" s="235" t="s">
        <v>141</v>
      </c>
      <c r="I14" s="803"/>
    </row>
    <row r="15" spans="1:9" ht="12.75">
      <c r="B15" s="393" t="s">
        <v>33</v>
      </c>
      <c r="C15" s="394" t="s">
        <v>56</v>
      </c>
      <c r="D15" s="393" t="s">
        <v>57</v>
      </c>
      <c r="E15" s="393" t="s">
        <v>1045</v>
      </c>
      <c r="F15" s="393" t="s">
        <v>58</v>
      </c>
      <c r="G15" s="393" t="s">
        <v>1046</v>
      </c>
      <c r="H15" s="393" t="s">
        <v>1047</v>
      </c>
      <c r="I15" s="394" t="s">
        <v>1048</v>
      </c>
    </row>
    <row r="16" spans="1:9" ht="24">
      <c r="B16" s="23" t="s">
        <v>1821</v>
      </c>
      <c r="C16" s="24" t="s">
        <v>222</v>
      </c>
      <c r="D16" s="16" t="s">
        <v>1</v>
      </c>
      <c r="E16" s="16"/>
      <c r="F16" s="16"/>
      <c r="G16" s="16"/>
      <c r="H16" s="16"/>
      <c r="I16" s="10" t="s">
        <v>1473</v>
      </c>
    </row>
    <row r="17" spans="2:9">
      <c r="B17" s="25" t="s">
        <v>225</v>
      </c>
      <c r="C17" s="24" t="s">
        <v>222</v>
      </c>
      <c r="D17" s="16" t="s">
        <v>1</v>
      </c>
      <c r="E17" s="16"/>
      <c r="F17" s="16"/>
      <c r="G17" s="16"/>
      <c r="H17" s="16"/>
      <c r="I17" s="24" t="s">
        <v>1474</v>
      </c>
    </row>
    <row r="18" spans="2:9">
      <c r="B18" s="23" t="s">
        <v>223</v>
      </c>
      <c r="C18" s="24" t="s">
        <v>644</v>
      </c>
      <c r="D18" s="16"/>
      <c r="E18" s="16"/>
      <c r="F18" s="16" t="s">
        <v>1</v>
      </c>
      <c r="G18" s="16"/>
      <c r="H18" s="16"/>
      <c r="I18" s="24" t="s">
        <v>224</v>
      </c>
    </row>
    <row r="19" spans="2:9">
      <c r="B19" s="25" t="s">
        <v>1475</v>
      </c>
      <c r="C19" s="24" t="s">
        <v>222</v>
      </c>
      <c r="D19" s="16" t="s">
        <v>1</v>
      </c>
      <c r="E19" s="16"/>
      <c r="F19" s="16"/>
      <c r="G19" s="16"/>
      <c r="H19" s="16"/>
      <c r="I19" s="24" t="s">
        <v>227</v>
      </c>
    </row>
    <row r="20" spans="2:9">
      <c r="B20" s="25" t="s">
        <v>226</v>
      </c>
      <c r="C20" s="24" t="s">
        <v>644</v>
      </c>
      <c r="D20" s="16"/>
      <c r="E20" s="16"/>
      <c r="F20" s="16" t="s">
        <v>1</v>
      </c>
      <c r="G20" s="16"/>
      <c r="H20" s="16"/>
      <c r="I20" s="24" t="s">
        <v>228</v>
      </c>
    </row>
    <row r="21" spans="2:9">
      <c r="B21" s="25" t="s">
        <v>558</v>
      </c>
      <c r="C21" s="24" t="s">
        <v>222</v>
      </c>
      <c r="D21" s="16" t="s">
        <v>1</v>
      </c>
      <c r="E21" s="16"/>
      <c r="F21" s="16"/>
      <c r="G21" s="16"/>
      <c r="H21" s="16"/>
      <c r="I21" s="24" t="s">
        <v>559</v>
      </c>
    </row>
    <row r="22" spans="2:9">
      <c r="B22" s="25" t="s">
        <v>613</v>
      </c>
      <c r="C22" s="24" t="s">
        <v>222</v>
      </c>
      <c r="D22" s="16" t="s">
        <v>1</v>
      </c>
      <c r="E22" s="16"/>
      <c r="F22" s="16"/>
      <c r="G22" s="16"/>
      <c r="H22" s="16"/>
      <c r="I22" s="24" t="s">
        <v>1476</v>
      </c>
    </row>
    <row r="23" spans="2:9">
      <c r="B23" s="25" t="s">
        <v>614</v>
      </c>
      <c r="C23" s="24" t="s">
        <v>222</v>
      </c>
      <c r="D23" s="16" t="s">
        <v>1</v>
      </c>
      <c r="E23" s="16"/>
      <c r="F23" s="16"/>
      <c r="G23" s="16"/>
      <c r="H23" s="16"/>
      <c r="I23" s="24" t="s">
        <v>1477</v>
      </c>
    </row>
  </sheetData>
  <customSheetViews>
    <customSheetView guid="{EB80C77D-AF78-41A9-A5FE-A7459DA92422}" topLeftCell="E1">
      <selection activeCell="N55" sqref="N55"/>
      <pageMargins left="0.7" right="0.7" top="0.75" bottom="0.75" header="0.3" footer="0.3"/>
      <pageSetup paperSize="9" orientation="portrait" r:id="rId1"/>
    </customSheetView>
    <customSheetView guid="{51337751-BEAF-43F3-8CC9-400B99E751E8}" topLeftCell="A4">
      <selection activeCell="D35" sqref="D35"/>
      <pageMargins left="0.7" right="0.7" top="0.75" bottom="0.75" header="0.3" footer="0.3"/>
      <pageSetup paperSize="9" orientation="portrait" r:id="rId2"/>
    </customSheetView>
    <customSheetView guid="{C83D4249-7B44-432A-B7FB-A6ACA6880240}" topLeftCell="A8">
      <selection activeCell="C38" sqref="C38"/>
      <pageMargins left="0.7" right="0.7" top="0.75" bottom="0.75" header="0.3" footer="0.3"/>
      <pageSetup paperSize="9" orientation="portrait" r:id="rId3"/>
    </customSheetView>
    <customSheetView guid="{D37F8A47-E42F-4741-BE8D-5D961F7BB394}" topLeftCell="A8">
      <selection activeCell="C38" sqref="C38"/>
      <pageMargins left="0.7" right="0.7" top="0.75" bottom="0.75" header="0.3" footer="0.3"/>
      <pageSetup paperSize="9" orientation="portrait" r:id="rId4"/>
    </customSheetView>
    <customSheetView guid="{697182B0-1BEF-4A85-93A0-596802852AF2}" topLeftCell="A10">
      <selection activeCell="A35" sqref="A35:B35"/>
      <pageMargins left="0.7" right="0.7" top="0.75" bottom="0.75" header="0.3" footer="0.3"/>
      <pageSetup paperSize="9" orientation="portrait" r:id="rId5"/>
    </customSheetView>
    <customSheetView guid="{CFC92B1C-D4F2-414F-8F12-92F529035B08}">
      <selection activeCell="C4" sqref="C4"/>
      <pageMargins left="0.7" right="0.7" top="0.75" bottom="0.75" header="0.3" footer="0.3"/>
      <pageSetup paperSize="9" orientation="portrait" r:id="rId6"/>
    </customSheetView>
    <customSheetView guid="{21329C76-F86B-400D-B8F5-F75B383E5B14}" topLeftCell="A10">
      <selection activeCell="B42" sqref="B42"/>
      <pageMargins left="0.7" right="0.7" top="0.75" bottom="0.75" header="0.3" footer="0.3"/>
      <pageSetup paperSize="9" orientation="portrait" r:id="rId7"/>
    </customSheetView>
    <customSheetView guid="{D3393B8E-C3CB-4E3A-976E-E4CD065299F0}">
      <selection activeCell="A39" sqref="A39"/>
      <pageMargins left="0.7" right="0.7" top="0.75" bottom="0.75" header="0.3" footer="0.3"/>
      <pageSetup paperSize="9" orientation="portrait" r:id="rId8"/>
    </customSheetView>
    <customSheetView guid="{CA1DE4BE-C006-4405-B064-304EE6CCACF1}" topLeftCell="A10">
      <selection activeCell="B42" sqref="B42"/>
      <pageMargins left="0.7" right="0.7" top="0.75" bottom="0.75" header="0.3" footer="0.3"/>
      <pageSetup paperSize="9" orientation="portrait" r:id="rId9"/>
    </customSheetView>
    <customSheetView guid="{931AA63B-6827-4BF4-8E25-ED232A88A09C}" topLeftCell="E4">
      <selection activeCell="K16" sqref="K16"/>
      <pageMargins left="0.7" right="0.7" top="0.75" bottom="0.75" header="0.3" footer="0.3"/>
      <pageSetup paperSize="9" orientation="portrait" r:id="rId10"/>
    </customSheetView>
    <customSheetView guid="{3AD1D9CC-D162-4119-AFCC-0AF9105FB248}" topLeftCell="A17">
      <selection activeCell="B30" sqref="B30"/>
      <pageMargins left="0.7" right="0.7" top="0.75" bottom="0.75" header="0.3" footer="0.3"/>
      <pageSetup paperSize="9" orientation="portrait" r:id="rId11"/>
    </customSheetView>
    <customSheetView guid="{7CCD1884-1631-4809-8751-AE0939C32419}">
      <selection activeCell="I16" sqref="I16:I29"/>
      <pageMargins left="0.7" right="0.7" top="0.75" bottom="0.75" header="0.3" footer="0.3"/>
      <pageSetup paperSize="9" orientation="portrait" r:id="rId12"/>
    </customSheetView>
    <customSheetView guid="{D2C72E70-F766-4D56-9E10-3C91A63BB7F3}" topLeftCell="A10">
      <selection activeCell="A15" sqref="A15"/>
      <pageMargins left="0.7" right="0.7" top="0.75" bottom="0.75" header="0.3" footer="0.3"/>
      <pageSetup paperSize="9" orientation="portrait" r:id="rId13"/>
    </customSheetView>
    <customSheetView guid="{A7B3A108-9CF6-4687-9321-110D304B17B9}" topLeftCell="E1">
      <selection activeCell="K16" sqref="K16"/>
      <pageMargins left="0.7" right="0.7" top="0.75" bottom="0.75" header="0.3" footer="0.3"/>
      <pageSetup paperSize="9" orientation="portrait" r:id="rId14"/>
    </customSheetView>
    <customSheetView guid="{B3153F5C-CAD5-4C41-96F3-3BC56052414C}" topLeftCell="C1">
      <selection activeCell="K15" sqref="K15:K16"/>
      <pageMargins left="0.7" right="0.7" top="0.75" bottom="0.75" header="0.3" footer="0.3"/>
      <pageSetup paperSize="9" orientation="portrait" r:id="rId15"/>
    </customSheetView>
    <customSheetView guid="{FB7DEBE1-1047-4BE4-82FD-4BCA0CA8DD58}">
      <selection activeCell="A15" sqref="A15:G28"/>
      <pageMargins left="0.7" right="0.7" top="0.75" bottom="0.75" header="0.3" footer="0.3"/>
      <pageSetup paperSize="9" orientation="portrait" r:id="rId16"/>
    </customSheetView>
    <customSheetView guid="{8A1326BD-F0AB-414F-9F91-C2BB94CC9C17}" topLeftCell="A10">
      <selection activeCell="A15" sqref="A15:G28"/>
      <pageMargins left="0.7" right="0.7" top="0.75" bottom="0.75" header="0.3" footer="0.3"/>
      <pageSetup paperSize="9" orientation="portrait" r:id="rId17"/>
    </customSheetView>
    <customSheetView guid="{F0048D33-26BA-4893-8BCC-88CEF82FEBB6}" topLeftCell="D1">
      <selection activeCell="H15" sqref="H15"/>
      <pageMargins left="0.7" right="0.7" top="0.75" bottom="0.75" header="0.3" footer="0.3"/>
      <pageSetup paperSize="9" orientation="portrait" r:id="rId18"/>
    </customSheetView>
    <customSheetView guid="{0780CBEB-AF66-401E-9AFD-5F77700585BC}">
      <selection activeCell="D37" sqref="D37"/>
      <pageMargins left="0.7" right="0.7" top="0.75" bottom="0.75" header="0.3" footer="0.3"/>
      <pageSetup paperSize="9" orientation="portrait" r:id="rId19"/>
    </customSheetView>
    <customSheetView guid="{F536E858-E5B2-4B36-88FC-BE776803F921}" topLeftCell="E4">
      <selection activeCell="K16" sqref="K16"/>
      <pageMargins left="0.7" right="0.7" top="0.75" bottom="0.75" header="0.3" footer="0.3"/>
      <pageSetup paperSize="9" orientation="portrait" r:id="rId20"/>
    </customSheetView>
    <customSheetView guid="{70E7FFDC-983F-46F7-B68F-0BE0A8C942E0}" topLeftCell="A13">
      <selection activeCell="A38" sqref="A38"/>
      <pageMargins left="0.7" right="0.7" top="0.75" bottom="0.75" header="0.3" footer="0.3"/>
      <pageSetup paperSize="9" orientation="portrait" r:id="rId21"/>
    </customSheetView>
    <customSheetView guid="{7CA1DEE6-746E-4947-9BED-24AAED6E8B57}" topLeftCell="A13">
      <selection activeCell="D37" sqref="D37"/>
      <pageMargins left="0.7" right="0.7" top="0.75" bottom="0.75" header="0.3" footer="0.3"/>
      <pageSetup paperSize="9" orientation="portrait" r:id="rId22"/>
    </customSheetView>
    <customSheetView guid="{FD092655-EBEC-4730-9895-1567D9B70D5F}" topLeftCell="E4">
      <selection activeCell="K16" sqref="K16"/>
      <pageMargins left="0.7" right="0.7" top="0.75" bottom="0.75" header="0.3" footer="0.3"/>
      <pageSetup paperSize="9" orientation="portrait" r:id="rId23"/>
    </customSheetView>
    <customSheetView guid="{59094C18-3CB5-482F-AA6A-9C313A318EBB}" topLeftCell="A10">
      <selection activeCell="A15" sqref="A15"/>
      <pageMargins left="0.7" right="0.7" top="0.75" bottom="0.75" header="0.3" footer="0.3"/>
      <pageSetup paperSize="9" orientation="portrait" r:id="rId24"/>
    </customSheetView>
    <customSheetView guid="{08462586-B7E0-434D-B6F4-B2B21EAA5D46}" topLeftCell="A10">
      <selection activeCell="B42" sqref="B42"/>
      <pageMargins left="0.7" right="0.7" top="0.75" bottom="0.75" header="0.3" footer="0.3"/>
      <pageSetup paperSize="9" orientation="portrait" r:id="rId25"/>
    </customSheetView>
    <customSheetView guid="{F277ACEF-9FF8-431F-8537-DE60B790AA4F}">
      <selection activeCell="B31" sqref="B31"/>
      <pageMargins left="0.7" right="0.7" top="0.75" bottom="0.75" header="0.3" footer="0.3"/>
      <pageSetup paperSize="9" orientation="portrait" r:id="rId26"/>
    </customSheetView>
    <customSheetView guid="{3FCB7B24-049F-4685-83CB-5231093E0117}" topLeftCell="A11">
      <selection activeCell="C11" sqref="C11"/>
      <pageMargins left="0.7" right="0.7" top="0.75" bottom="0.75" header="0.3" footer="0.3"/>
      <pageSetup paperSize="9" orientation="portrait" r:id="rId27"/>
    </customSheetView>
    <customSheetView guid="{5AF40965-2356-4A48-B6FA-CB814CA4D7B2}" topLeftCell="A10">
      <selection activeCell="A35" sqref="A35:B35"/>
      <pageMargins left="0.7" right="0.7" top="0.75" bottom="0.75" header="0.3" footer="0.3"/>
      <pageSetup paperSize="9" orientation="portrait" r:id="rId28"/>
    </customSheetView>
    <customSheetView guid="{BE68C6EB-1B64-4B3E-8DDC-CA26F318E610}" topLeftCell="A8">
      <selection activeCell="C38" sqref="C38"/>
      <pageMargins left="0.7" right="0.7" top="0.75" bottom="0.75" header="0.3" footer="0.3"/>
      <pageSetup paperSize="9" orientation="portrait" r:id="rId29"/>
    </customSheetView>
    <customSheetView guid="{DB462ED3-28DC-47D7-98F7-CED01F66E2C7}">
      <selection activeCell="G7" sqref="G7"/>
      <pageMargins left="0.7" right="0.7" top="0.75" bottom="0.75" header="0.3" footer="0.3"/>
      <pageSetup paperSize="9" orientation="portrait" r:id="rId30"/>
    </customSheetView>
    <customSheetView guid="{5DDDA852-2807-4645-BC75-EBD4EF3323A7}" topLeftCell="E1">
      <selection activeCell="I16" sqref="I16:I29"/>
      <pageMargins left="0.7" right="0.7" top="0.75" bottom="0.75" header="0.3" footer="0.3"/>
      <pageSetup paperSize="9" orientation="portrait" r:id="rId31"/>
    </customSheetView>
  </customSheetViews>
  <mergeCells count="4">
    <mergeCell ref="B13:B14"/>
    <mergeCell ref="C13:C14"/>
    <mergeCell ref="D13:H13"/>
    <mergeCell ref="I13:I14"/>
  </mergeCells>
  <hyperlinks>
    <hyperlink ref="A1" location="INDEX!A1" display="INDEX!A1" xr:uid="{7EFDD9E2-9EC1-44FA-8E1A-00EDA4B56091}"/>
  </hyperlinks>
  <pageMargins left="0.7" right="0.7" top="0.75" bottom="0.75" header="0.3" footer="0.3"/>
  <pageSetup paperSize="9" orientation="portrait" r:id="rId3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I17"/>
  <sheetViews>
    <sheetView showGridLines="0" zoomScaleNormal="110" workbookViewId="0">
      <selection activeCell="E1" sqref="E1"/>
    </sheetView>
  </sheetViews>
  <sheetFormatPr defaultColWidth="9.140625" defaultRowHeight="12"/>
  <cols>
    <col min="1" max="1" width="5.85546875" style="3" customWidth="1"/>
    <col min="2" max="2" width="10.140625" style="27" customWidth="1"/>
    <col min="3" max="3" width="15.85546875" style="3" customWidth="1"/>
    <col min="4" max="4" width="9.42578125" style="3" customWidth="1"/>
    <col min="5" max="5" width="10.85546875" style="3" bestFit="1" customWidth="1"/>
    <col min="6" max="6" width="9.5703125" style="3" customWidth="1"/>
    <col min="7" max="7" width="10.5703125" style="3" customWidth="1"/>
    <col min="8" max="8" width="11.5703125" style="3" customWidth="1"/>
    <col min="9" max="9" width="10.5703125" style="3" customWidth="1"/>
    <col min="10" max="16384" width="9.140625" style="3"/>
  </cols>
  <sheetData>
    <row r="1" spans="1:9" ht="12.75">
      <c r="A1" s="505" t="str">
        <f>HYPERLINK("#INDEX!A2","back to index page")</f>
        <v>back to index page</v>
      </c>
      <c r="B1" s="761"/>
      <c r="C1" s="761"/>
    </row>
    <row r="2" spans="1:9" ht="12.75">
      <c r="A2"/>
      <c r="B2"/>
    </row>
    <row r="3" spans="1:9" ht="12.75">
      <c r="A3"/>
      <c r="B3"/>
    </row>
    <row r="4" spans="1:9" ht="12.75">
      <c r="A4"/>
      <c r="B4"/>
    </row>
    <row r="5" spans="1:9" ht="12.75">
      <c r="A5"/>
      <c r="B5"/>
    </row>
    <row r="6" spans="1:9" ht="12.75">
      <c r="A6"/>
      <c r="B6"/>
    </row>
    <row r="7" spans="1:9" ht="12.75">
      <c r="A7"/>
      <c r="B7"/>
    </row>
    <row r="8" spans="1:9" ht="12.75">
      <c r="A8"/>
      <c r="B8"/>
    </row>
    <row r="9" spans="1:9">
      <c r="B9" s="415" t="s">
        <v>1037</v>
      </c>
      <c r="C9" s="404"/>
      <c r="D9" s="404"/>
      <c r="E9" s="404"/>
      <c r="F9" s="409"/>
      <c r="G9" s="409"/>
      <c r="H9" s="409"/>
      <c r="I9" s="409"/>
    </row>
    <row r="11" spans="1:9">
      <c r="H11" s="209"/>
      <c r="I11" s="209" t="s">
        <v>52</v>
      </c>
    </row>
    <row r="12" spans="1:9">
      <c r="B12" s="13"/>
      <c r="C12" s="13"/>
      <c r="D12" s="848" t="s">
        <v>121</v>
      </c>
      <c r="E12" s="848"/>
      <c r="F12" s="848"/>
      <c r="G12" s="848"/>
      <c r="H12" s="848"/>
      <c r="I12" s="848"/>
    </row>
    <row r="13" spans="1:9" ht="24">
      <c r="B13" s="13"/>
      <c r="C13" s="13"/>
      <c r="D13" s="235" t="s">
        <v>122</v>
      </c>
      <c r="E13" s="235" t="s">
        <v>989</v>
      </c>
      <c r="F13" s="235" t="s">
        <v>990</v>
      </c>
      <c r="G13" s="235" t="s">
        <v>123</v>
      </c>
      <c r="H13" s="235" t="s">
        <v>124</v>
      </c>
      <c r="I13" s="235" t="s">
        <v>66</v>
      </c>
    </row>
    <row r="14" spans="1:9">
      <c r="D14" s="414" t="s">
        <v>33</v>
      </c>
      <c r="E14" s="414" t="s">
        <v>56</v>
      </c>
      <c r="F14" s="414" t="s">
        <v>57</v>
      </c>
      <c r="G14" s="414" t="s">
        <v>1045</v>
      </c>
      <c r="H14" s="34" t="s">
        <v>58</v>
      </c>
      <c r="I14" s="34" t="s">
        <v>1046</v>
      </c>
    </row>
    <row r="15" spans="1:9">
      <c r="B15" s="106">
        <v>1</v>
      </c>
      <c r="C15" s="20" t="s">
        <v>252</v>
      </c>
      <c r="D15" s="137">
        <v>2235964</v>
      </c>
      <c r="E15" s="137">
        <v>4764400</v>
      </c>
      <c r="F15" s="137">
        <v>6694462</v>
      </c>
      <c r="G15" s="137">
        <v>14218850</v>
      </c>
      <c r="H15" s="137">
        <v>10294</v>
      </c>
      <c r="I15" s="135">
        <v>27923970</v>
      </c>
    </row>
    <row r="16" spans="1:9">
      <c r="B16" s="106">
        <v>2</v>
      </c>
      <c r="C16" s="20" t="s">
        <v>125</v>
      </c>
      <c r="D16" s="137">
        <v>0</v>
      </c>
      <c r="E16" s="137">
        <v>318456</v>
      </c>
      <c r="F16" s="137">
        <v>2540951</v>
      </c>
      <c r="G16" s="137">
        <v>2829309</v>
      </c>
      <c r="H16" s="137">
        <v>0</v>
      </c>
      <c r="I16" s="135">
        <v>5688716</v>
      </c>
    </row>
    <row r="17" spans="2:9">
      <c r="B17" s="285">
        <v>3</v>
      </c>
      <c r="C17" s="286" t="s">
        <v>66</v>
      </c>
      <c r="D17" s="135">
        <v>2235964</v>
      </c>
      <c r="E17" s="135">
        <v>5082856</v>
      </c>
      <c r="F17" s="135">
        <v>9235413</v>
      </c>
      <c r="G17" s="135">
        <v>17048159</v>
      </c>
      <c r="H17" s="135">
        <v>10294</v>
      </c>
      <c r="I17" s="135">
        <v>33612686</v>
      </c>
    </row>
  </sheetData>
  <customSheetViews>
    <customSheetView guid="{EB80C77D-AF78-41A9-A5FE-A7459DA92422}" topLeftCell="A10">
      <selection activeCell="N55" sqref="N55"/>
      <pageMargins left="0.7" right="0.7" top="0.75" bottom="0.75" header="0.3" footer="0.3"/>
      <pageSetup paperSize="9" orientation="portrait" r:id="rId1"/>
    </customSheetView>
    <customSheetView guid="{51337751-BEAF-43F3-8CC9-400B99E751E8}" topLeftCell="A10">
      <selection activeCell="K39" sqref="K39"/>
      <pageMargins left="0.7" right="0.7" top="0.75" bottom="0.75" header="0.3" footer="0.3"/>
      <pageSetup paperSize="9" orientation="portrait" r:id="rId2"/>
    </customSheetView>
    <customSheetView guid="{C83D4249-7B44-432A-B7FB-A6ACA6880240}" topLeftCell="A19">
      <selection activeCell="D4" sqref="D4"/>
      <pageMargins left="0.7" right="0.7" top="0.75" bottom="0.75" header="0.3" footer="0.3"/>
      <pageSetup paperSize="9" orientation="portrait" r:id="rId3"/>
    </customSheetView>
    <customSheetView guid="{D37F8A47-E42F-4741-BE8D-5D961F7BB394}" topLeftCell="A19">
      <selection activeCell="D4" sqref="D4"/>
      <pageMargins left="0.7" right="0.7" top="0.75" bottom="0.75" header="0.3" footer="0.3"/>
      <pageSetup paperSize="9" orientation="portrait" r:id="rId4"/>
    </customSheetView>
    <customSheetView guid="{697182B0-1BEF-4A85-93A0-596802852AF2}">
      <selection activeCell="I50" sqref="I50"/>
      <pageMargins left="0.7" right="0.7" top="0.75" bottom="0.75" header="0.3" footer="0.3"/>
      <pageSetup paperSize="9" orientation="portrait" r:id="rId5"/>
    </customSheetView>
    <customSheetView guid="{CFC92B1C-D4F2-414F-8F12-92F529035B08}" scale="110" topLeftCell="A36">
      <selection activeCell="J43" sqref="J43"/>
      <pageMargins left="0.7" right="0.7" top="0.75" bottom="0.75" header="0.3" footer="0.3"/>
      <pageSetup paperSize="9" orientation="portrait" r:id="rId6"/>
    </customSheetView>
    <customSheetView guid="{21329C76-F86B-400D-B8F5-F75B383E5B14}">
      <selection activeCell="K65" sqref="K65"/>
      <pageMargins left="0.7" right="0.7" top="0.75" bottom="0.75" header="0.3" footer="0.3"/>
      <pageSetup paperSize="9" orientation="portrait" r:id="rId7"/>
    </customSheetView>
    <customSheetView guid="{D3393B8E-C3CB-4E3A-976E-E4CD065299F0}" topLeftCell="A31">
      <selection activeCell="U47" sqref="U47"/>
      <pageMargins left="0.7" right="0.7" top="0.75" bottom="0.75" header="0.3" footer="0.3"/>
      <pageSetup paperSize="9" orientation="portrait" r:id="rId8"/>
    </customSheetView>
    <customSheetView guid="{CA1DE4BE-C006-4405-B064-304EE6CCACF1}">
      <selection activeCell="K65" sqref="K65"/>
      <pageMargins left="0.7" right="0.7" top="0.75" bottom="0.75" header="0.3" footer="0.3"/>
      <pageSetup paperSize="9" orientation="portrait" r:id="rId9"/>
    </customSheetView>
    <customSheetView guid="{931AA63B-6827-4BF4-8E25-ED232A88A09C}" topLeftCell="A17">
      <selection activeCell="E40" sqref="E40"/>
      <pageMargins left="0.7" right="0.7" top="0.75" bottom="0.75" header="0.3" footer="0.3"/>
    </customSheetView>
    <customSheetView guid="{3AD1D9CC-D162-4119-AFCC-0AF9105FB248}">
      <selection activeCell="E45" sqref="E45"/>
      <pageMargins left="0.7" right="0.7" top="0.75" bottom="0.75" header="0.3" footer="0.3"/>
      <pageSetup paperSize="9" orientation="portrait" r:id="rId10"/>
    </customSheetView>
    <customSheetView guid="{7CCD1884-1631-4809-8751-AE0939C32419}">
      <selection activeCell="X28" sqref="X28"/>
      <pageMargins left="0.7" right="0.7" top="0.75" bottom="0.75" header="0.3" footer="0.3"/>
      <pageSetup paperSize="9" orientation="portrait" r:id="rId11"/>
    </customSheetView>
    <customSheetView guid="{D2C72E70-F766-4D56-9E10-3C91A63BB7F3}">
      <selection activeCell="B29" sqref="B29"/>
      <pageMargins left="0.7" right="0.7" top="0.75" bottom="0.75" header="0.3" footer="0.3"/>
      <pageSetup paperSize="9" orientation="portrait" r:id="rId12"/>
    </customSheetView>
    <customSheetView guid="{A7B3A108-9CF6-4687-9321-110D304B17B9}" topLeftCell="A16">
      <selection activeCell="G19" sqref="G19"/>
      <pageMargins left="0.7" right="0.7" top="0.75" bottom="0.75" header="0.3" footer="0.3"/>
    </customSheetView>
    <customSheetView guid="{B3153F5C-CAD5-4C41-96F3-3BC56052414C}" topLeftCell="A55">
      <selection activeCell="E15" sqref="E15:E16"/>
      <pageMargins left="0.7" right="0.7" top="0.75" bottom="0.75" header="0.3" footer="0.3"/>
      <pageSetup paperSize="9" orientation="portrait" r:id="rId13"/>
    </customSheetView>
    <customSheetView guid="{FB7DEBE1-1047-4BE4-82FD-4BCA0CA8DD58}" topLeftCell="A55">
      <selection activeCell="E15" sqref="E15:E16"/>
      <pageMargins left="0.7" right="0.7" top="0.75" bottom="0.75" header="0.3" footer="0.3"/>
      <pageSetup paperSize="9" orientation="portrait" r:id="rId14"/>
    </customSheetView>
    <customSheetView guid="{8A1326BD-F0AB-414F-9F91-C2BB94CC9C17}" topLeftCell="A31">
      <selection activeCell="C61" sqref="C61"/>
      <pageMargins left="0.7" right="0.7" top="0.75" bottom="0.75" header="0.3" footer="0.3"/>
      <pageSetup paperSize="9" orientation="portrait" r:id="rId15"/>
    </customSheetView>
    <customSheetView guid="{F0048D33-26BA-4893-8BCC-88CEF82FEBB6}" topLeftCell="A4">
      <selection activeCell="N28" sqref="N28"/>
      <pageMargins left="0.7" right="0.7" top="0.75" bottom="0.75" header="0.3" footer="0.3"/>
    </customSheetView>
    <customSheetView guid="{0780CBEB-AF66-401E-9AFD-5F77700585BC}">
      <selection activeCell="H80" sqref="H80"/>
      <pageMargins left="0.7" right="0.7" top="0.75" bottom="0.75" header="0.3" footer="0.3"/>
      <pageSetup paperSize="9" orientation="portrait" r:id="rId16"/>
    </customSheetView>
    <customSheetView guid="{F536E858-E5B2-4B36-88FC-BE776803F921}" topLeftCell="A43">
      <selection activeCell="C70" sqref="C70"/>
      <pageMargins left="0.7" right="0.7" top="0.75" bottom="0.75" header="0.3" footer="0.3"/>
    </customSheetView>
    <customSheetView guid="{70E7FFDC-983F-46F7-B68F-0BE0A8C942E0}" topLeftCell="A44">
      <selection activeCell="C45" sqref="C45"/>
      <pageMargins left="0.7" right="0.7" top="0.75" bottom="0.75" header="0.3" footer="0.3"/>
      <pageSetup paperSize="9" orientation="portrait" r:id="rId17"/>
    </customSheetView>
    <customSheetView guid="{7CA1DEE6-746E-4947-9BED-24AAED6E8B57}">
      <selection activeCell="J18" sqref="J18"/>
      <pageMargins left="0.7" right="0.7" top="0.75" bottom="0.75" header="0.3" footer="0.3"/>
      <pageSetup paperSize="9" orientation="portrait" r:id="rId18"/>
    </customSheetView>
    <customSheetView guid="{FD092655-EBEC-4730-9895-1567D9B70D5F}" topLeftCell="A46">
      <selection activeCell="C71" sqref="C71"/>
      <pageMargins left="0.7" right="0.7" top="0.75" bottom="0.75" header="0.3" footer="0.3"/>
    </customSheetView>
    <customSheetView guid="{59094C18-3CB5-482F-AA6A-9C313A318EBB}" topLeftCell="A19">
      <selection activeCell="H45" sqref="H45"/>
      <pageMargins left="0.7" right="0.7" top="0.75" bottom="0.75" header="0.3" footer="0.3"/>
      <pageSetup paperSize="9" orientation="portrait" r:id="rId19"/>
    </customSheetView>
    <customSheetView guid="{08462586-B7E0-434D-B6F4-B2B21EAA5D46}">
      <selection activeCell="K65" sqref="K65"/>
      <pageMargins left="0.7" right="0.7" top="0.75" bottom="0.75" header="0.3" footer="0.3"/>
      <pageSetup paperSize="9" orientation="portrait" r:id="rId20"/>
    </customSheetView>
    <customSheetView guid="{F277ACEF-9FF8-431F-8537-DE60B790AA4F}" topLeftCell="C13">
      <selection activeCell="K30" sqref="K30"/>
      <pageMargins left="0.7" right="0.7" top="0.75" bottom="0.75" header="0.3" footer="0.3"/>
      <pageSetup paperSize="9" orientation="portrait" r:id="rId21"/>
    </customSheetView>
    <customSheetView guid="{3FCB7B24-049F-4685-83CB-5231093E0117}">
      <selection activeCell="J21" sqref="J21"/>
      <pageMargins left="0.7" right="0.7" top="0.75" bottom="0.75" header="0.3" footer="0.3"/>
      <pageSetup paperSize="9" orientation="portrait" r:id="rId22"/>
    </customSheetView>
    <customSheetView guid="{5AF40965-2356-4A48-B6FA-CB814CA4D7B2}">
      <selection activeCell="I50" sqref="I50"/>
      <pageMargins left="0.7" right="0.7" top="0.75" bottom="0.75" header="0.3" footer="0.3"/>
      <pageSetup paperSize="9" orientation="portrait" r:id="rId23"/>
    </customSheetView>
    <customSheetView guid="{BE68C6EB-1B64-4B3E-8DDC-CA26F318E610}" topLeftCell="A19">
      <selection activeCell="D4" sqref="D4"/>
      <pageMargins left="0.7" right="0.7" top="0.75" bottom="0.75" header="0.3" footer="0.3"/>
      <pageSetup paperSize="9" orientation="portrait" r:id="rId24"/>
    </customSheetView>
    <customSheetView guid="{DB462ED3-28DC-47D7-98F7-CED01F66E2C7}" topLeftCell="A3">
      <selection activeCell="D43" sqref="D43"/>
      <pageMargins left="0.7" right="0.7" top="0.75" bottom="0.75" header="0.3" footer="0.3"/>
      <pageSetup paperSize="9" orientation="portrait" r:id="rId25"/>
    </customSheetView>
    <customSheetView guid="{5DDDA852-2807-4645-BC75-EBD4EF3323A7}" topLeftCell="A10">
      <selection activeCell="X28" sqref="X28"/>
      <pageMargins left="0.7" right="0.7" top="0.75" bottom="0.75" header="0.3" footer="0.3"/>
      <pageSetup paperSize="9" orientation="portrait" r:id="rId26"/>
    </customSheetView>
  </customSheetViews>
  <mergeCells count="1">
    <mergeCell ref="D12:I12"/>
  </mergeCells>
  <phoneticPr fontId="118" type="noConversion"/>
  <pageMargins left="0.7" right="0.7" top="0.75" bottom="0.75" header="0.3" footer="0.3"/>
  <pageSetup paperSize="9" orientation="portrait" r:id="rId2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tint="-0.249977111117893"/>
  </sheetPr>
  <dimension ref="A1:K26"/>
  <sheetViews>
    <sheetView showGridLines="0" workbookViewId="0">
      <selection activeCell="D1" sqref="D1"/>
    </sheetView>
  </sheetViews>
  <sheetFormatPr defaultColWidth="9.140625" defaultRowHeight="12"/>
  <cols>
    <col min="1" max="1" width="5.85546875" style="3" customWidth="1"/>
    <col min="2" max="2" width="9.140625" style="3"/>
    <col min="3" max="3" width="24.85546875" style="3" customWidth="1"/>
    <col min="4" max="10" width="9.140625" style="3"/>
    <col min="11" max="11" width="14.42578125" style="3" customWidth="1"/>
    <col min="12" max="16384" width="9.140625" style="3"/>
  </cols>
  <sheetData>
    <row r="1" spans="1:11" ht="11.25" customHeight="1">
      <c r="A1" s="505" t="str">
        <f>HYPERLINK("#INDEX!A2","back to index page")</f>
        <v>back to index page</v>
      </c>
      <c r="B1" s="761"/>
      <c r="C1" s="761"/>
    </row>
    <row r="2" spans="1:11" ht="11.25" customHeight="1">
      <c r="A2"/>
      <c r="B2"/>
    </row>
    <row r="3" spans="1:11" ht="11.25" customHeight="1">
      <c r="A3"/>
      <c r="B3"/>
    </row>
    <row r="4" spans="1:11" ht="11.25" customHeight="1">
      <c r="A4"/>
      <c r="B4"/>
    </row>
    <row r="5" spans="1:11" ht="11.25" customHeight="1">
      <c r="A5"/>
      <c r="B5"/>
    </row>
    <row r="6" spans="1:11" ht="11.25" customHeight="1">
      <c r="A6"/>
      <c r="B6"/>
    </row>
    <row r="7" spans="1:11" ht="11.25" customHeight="1">
      <c r="A7"/>
      <c r="B7"/>
    </row>
    <row r="8" spans="1:11" ht="11.25" customHeight="1">
      <c r="A8"/>
      <c r="B8"/>
    </row>
    <row r="9" spans="1:11">
      <c r="B9" s="415" t="s">
        <v>1036</v>
      </c>
      <c r="C9" s="404"/>
      <c r="D9" s="404"/>
      <c r="E9" s="404"/>
      <c r="F9" s="404"/>
      <c r="G9" s="404"/>
      <c r="H9" s="404"/>
      <c r="I9" s="404"/>
      <c r="J9" s="404"/>
      <c r="K9" s="404"/>
    </row>
    <row r="11" spans="1:11">
      <c r="K11" s="209" t="s">
        <v>52</v>
      </c>
    </row>
    <row r="12" spans="1:11" ht="20.25" customHeight="1">
      <c r="B12" s="13"/>
      <c r="C12" s="13"/>
      <c r="D12" s="840" t="s">
        <v>931</v>
      </c>
      <c r="E12" s="849"/>
      <c r="F12" s="849"/>
      <c r="G12" s="841"/>
      <c r="H12" s="850" t="s">
        <v>932</v>
      </c>
      <c r="I12" s="851"/>
      <c r="J12" s="838" t="s">
        <v>933</v>
      </c>
      <c r="K12" s="852"/>
    </row>
    <row r="13" spans="1:11" ht="12" customHeight="1">
      <c r="B13" s="13"/>
      <c r="C13" s="13"/>
      <c r="D13" s="853" t="s">
        <v>934</v>
      </c>
      <c r="E13" s="839" t="s">
        <v>935</v>
      </c>
      <c r="F13" s="839"/>
      <c r="G13" s="855"/>
      <c r="H13" s="856" t="s">
        <v>936</v>
      </c>
      <c r="I13" s="856" t="s">
        <v>937</v>
      </c>
      <c r="J13" s="534"/>
      <c r="K13" s="837" t="s">
        <v>938</v>
      </c>
    </row>
    <row r="14" spans="1:11" ht="24">
      <c r="B14" s="464"/>
      <c r="C14" s="464"/>
      <c r="D14" s="854"/>
      <c r="E14" s="535"/>
      <c r="F14" s="536" t="s">
        <v>126</v>
      </c>
      <c r="G14" s="536" t="s">
        <v>249</v>
      </c>
      <c r="H14" s="855"/>
      <c r="I14" s="856"/>
      <c r="J14" s="535"/>
      <c r="K14" s="857"/>
    </row>
    <row r="15" spans="1:11">
      <c r="B15" s="28"/>
      <c r="C15" s="28"/>
      <c r="D15" s="489" t="s">
        <v>33</v>
      </c>
      <c r="E15" s="538" t="s">
        <v>56</v>
      </c>
      <c r="F15" s="489" t="s">
        <v>57</v>
      </c>
      <c r="G15" s="489" t="s">
        <v>1045</v>
      </c>
      <c r="H15" s="455" t="s">
        <v>58</v>
      </c>
      <c r="I15" s="455" t="s">
        <v>1046</v>
      </c>
      <c r="J15" s="538" t="s">
        <v>1047</v>
      </c>
      <c r="K15" s="455" t="s">
        <v>1048</v>
      </c>
    </row>
    <row r="16" spans="1:11" ht="24">
      <c r="B16" s="254" t="s">
        <v>895</v>
      </c>
      <c r="C16" s="255" t="s">
        <v>908</v>
      </c>
      <c r="D16" s="137">
        <v>0</v>
      </c>
      <c r="E16" s="137">
        <v>0</v>
      </c>
      <c r="F16" s="137">
        <v>0</v>
      </c>
      <c r="G16" s="137">
        <v>0</v>
      </c>
      <c r="H16" s="137">
        <v>0</v>
      </c>
      <c r="I16" s="137">
        <v>0</v>
      </c>
      <c r="J16" s="137">
        <v>0</v>
      </c>
      <c r="K16" s="137">
        <v>0</v>
      </c>
    </row>
    <row r="17" spans="2:11">
      <c r="B17" s="254" t="s">
        <v>245</v>
      </c>
      <c r="C17" s="255" t="s">
        <v>252</v>
      </c>
      <c r="D17" s="137">
        <v>347154</v>
      </c>
      <c r="E17" s="137">
        <v>184878</v>
      </c>
      <c r="F17" s="137">
        <v>184878</v>
      </c>
      <c r="G17" s="137">
        <v>184878</v>
      </c>
      <c r="H17" s="137">
        <v>-71642</v>
      </c>
      <c r="I17" s="137">
        <v>-106296</v>
      </c>
      <c r="J17" s="137">
        <v>255669</v>
      </c>
      <c r="K17" s="137">
        <v>43395</v>
      </c>
    </row>
    <row r="18" spans="2:11">
      <c r="B18" s="260" t="s">
        <v>246</v>
      </c>
      <c r="C18" s="258" t="s">
        <v>909</v>
      </c>
      <c r="D18" s="137">
        <v>0</v>
      </c>
      <c r="E18" s="137">
        <v>0</v>
      </c>
      <c r="F18" s="137">
        <v>0</v>
      </c>
      <c r="G18" s="137">
        <v>0</v>
      </c>
      <c r="H18" s="137">
        <v>0</v>
      </c>
      <c r="I18" s="137">
        <v>0</v>
      </c>
      <c r="J18" s="137">
        <v>0</v>
      </c>
      <c r="K18" s="137">
        <v>0</v>
      </c>
    </row>
    <row r="19" spans="2:11">
      <c r="B19" s="260" t="s">
        <v>247</v>
      </c>
      <c r="C19" s="258" t="s">
        <v>910</v>
      </c>
      <c r="D19" s="137">
        <v>0</v>
      </c>
      <c r="E19" s="137">
        <v>0</v>
      </c>
      <c r="F19" s="137">
        <v>0</v>
      </c>
      <c r="G19" s="137">
        <v>0</v>
      </c>
      <c r="H19" s="137">
        <v>0</v>
      </c>
      <c r="I19" s="137">
        <v>0</v>
      </c>
      <c r="J19" s="137">
        <v>0</v>
      </c>
      <c r="K19" s="137">
        <v>0</v>
      </c>
    </row>
    <row r="20" spans="2:11">
      <c r="B20" s="260" t="s">
        <v>517</v>
      </c>
      <c r="C20" s="258" t="s">
        <v>911</v>
      </c>
      <c r="D20" s="137">
        <v>0</v>
      </c>
      <c r="E20" s="137">
        <v>0</v>
      </c>
      <c r="F20" s="137">
        <v>0</v>
      </c>
      <c r="G20" s="137">
        <v>0</v>
      </c>
      <c r="H20" s="137">
        <v>0</v>
      </c>
      <c r="I20" s="137">
        <v>0</v>
      </c>
      <c r="J20" s="137">
        <v>0</v>
      </c>
      <c r="K20" s="137">
        <v>0</v>
      </c>
    </row>
    <row r="21" spans="2:11">
      <c r="B21" s="260" t="s">
        <v>797</v>
      </c>
      <c r="C21" s="258" t="s">
        <v>912</v>
      </c>
      <c r="D21" s="137">
        <v>0</v>
      </c>
      <c r="E21" s="137">
        <v>0</v>
      </c>
      <c r="F21" s="137">
        <v>0</v>
      </c>
      <c r="G21" s="137">
        <v>0</v>
      </c>
      <c r="H21" s="137">
        <v>0</v>
      </c>
      <c r="I21" s="137">
        <v>0</v>
      </c>
      <c r="J21" s="137">
        <v>0</v>
      </c>
      <c r="K21" s="137">
        <v>0</v>
      </c>
    </row>
    <row r="22" spans="2:11">
      <c r="B22" s="260" t="s">
        <v>518</v>
      </c>
      <c r="C22" s="258" t="s">
        <v>913</v>
      </c>
      <c r="D22" s="137">
        <v>196289</v>
      </c>
      <c r="E22" s="137">
        <v>18575</v>
      </c>
      <c r="F22" s="137">
        <v>18575</v>
      </c>
      <c r="G22" s="137">
        <v>18575</v>
      </c>
      <c r="H22" s="137">
        <v>-38365</v>
      </c>
      <c r="I22" s="137">
        <v>-13555</v>
      </c>
      <c r="J22" s="137">
        <v>157425</v>
      </c>
      <c r="K22" s="137">
        <v>3267</v>
      </c>
    </row>
    <row r="23" spans="2:11">
      <c r="B23" s="260" t="s">
        <v>538</v>
      </c>
      <c r="C23" s="258" t="s">
        <v>915</v>
      </c>
      <c r="D23" s="137">
        <v>150865</v>
      </c>
      <c r="E23" s="137">
        <v>166303</v>
      </c>
      <c r="F23" s="137">
        <v>166303</v>
      </c>
      <c r="G23" s="137">
        <v>166303</v>
      </c>
      <c r="H23" s="137">
        <v>-33277</v>
      </c>
      <c r="I23" s="137">
        <v>-92741</v>
      </c>
      <c r="J23" s="137">
        <v>98244</v>
      </c>
      <c r="K23" s="137">
        <v>40128</v>
      </c>
    </row>
    <row r="24" spans="2:11">
      <c r="B24" s="254" t="s">
        <v>539</v>
      </c>
      <c r="C24" s="255" t="s">
        <v>939</v>
      </c>
      <c r="D24" s="137">
        <v>0</v>
      </c>
      <c r="E24" s="137">
        <v>0</v>
      </c>
      <c r="F24" s="137">
        <v>0</v>
      </c>
      <c r="G24" s="137">
        <v>0</v>
      </c>
      <c r="H24" s="137">
        <v>0</v>
      </c>
      <c r="I24" s="137">
        <v>0</v>
      </c>
      <c r="J24" s="137">
        <v>0</v>
      </c>
      <c r="K24" s="137">
        <v>0</v>
      </c>
    </row>
    <row r="25" spans="2:11">
      <c r="B25" s="254" t="s">
        <v>519</v>
      </c>
      <c r="C25" s="255" t="s">
        <v>940</v>
      </c>
      <c r="D25" s="137">
        <v>34</v>
      </c>
      <c r="E25" s="137">
        <v>3</v>
      </c>
      <c r="F25" s="137">
        <v>3</v>
      </c>
      <c r="G25" s="137">
        <v>3</v>
      </c>
      <c r="H25" s="137">
        <v>3</v>
      </c>
      <c r="I25" s="137">
        <v>0</v>
      </c>
      <c r="J25" s="137">
        <v>0</v>
      </c>
      <c r="K25" s="137">
        <v>0</v>
      </c>
    </row>
    <row r="26" spans="2:11">
      <c r="B26" s="312">
        <v>100</v>
      </c>
      <c r="C26" s="265" t="s">
        <v>66</v>
      </c>
      <c r="D26" s="135">
        <v>347188</v>
      </c>
      <c r="E26" s="135">
        <v>184881</v>
      </c>
      <c r="F26" s="135">
        <v>184881</v>
      </c>
      <c r="G26" s="135">
        <v>184881</v>
      </c>
      <c r="H26" s="135">
        <v>-71639</v>
      </c>
      <c r="I26" s="135">
        <v>-106296</v>
      </c>
      <c r="J26" s="135">
        <v>255669</v>
      </c>
      <c r="K26" s="135">
        <v>43395</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6">
      <selection activeCell="G32" sqref="G32"/>
      <pageMargins left="0.7" right="0.7" top="0.75" bottom="0.75" header="0.3" footer="0.3"/>
      <pageSetup paperSize="9" orientation="portrait" r:id="rId2"/>
    </customSheetView>
    <customSheetView guid="{C83D4249-7B44-432A-B7FB-A6ACA6880240}" topLeftCell="A29">
      <selection activeCell="D4" sqref="D4"/>
      <pageMargins left="0.7" right="0.7" top="0.75" bottom="0.75" header="0.3" footer="0.3"/>
      <pageSetup paperSize="9" orientation="portrait" r:id="rId3"/>
    </customSheetView>
    <customSheetView guid="{D37F8A47-E42F-4741-BE8D-5D961F7BB394}" topLeftCell="A29">
      <selection activeCell="D4" sqref="D4"/>
      <pageMargins left="0.7" right="0.7" top="0.75" bottom="0.75" header="0.3" footer="0.3"/>
      <pageSetup paperSize="9" orientation="portrait" r:id="rId4"/>
    </customSheetView>
    <customSheetView guid="{697182B0-1BEF-4A85-93A0-596802852AF2}">
      <selection activeCell="C25" sqref="C25"/>
      <pageMargins left="0.7" right="0.7" top="0.75" bottom="0.75" header="0.3" footer="0.3"/>
      <pageSetup paperSize="9" orientation="portrait" r:id="rId5"/>
    </customSheetView>
    <customSheetView guid="{CFC92B1C-D4F2-414F-8F12-92F529035B08}" topLeftCell="A46">
      <selection activeCell="O6" sqref="O6"/>
      <pageMargins left="0.7" right="0.7" top="0.75" bottom="0.75" header="0.3" footer="0.3"/>
      <pageSetup paperSize="9" orientation="portrait" r:id="rId6"/>
    </customSheetView>
    <customSheetView guid="{21329C76-F86B-400D-B8F5-F75B383E5B14}">
      <selection activeCell="C25" sqref="C25"/>
      <pageMargins left="0.7" right="0.7" top="0.75" bottom="0.75" header="0.3" footer="0.3"/>
      <pageSetup paperSize="9" orientation="portrait" r:id="rId7"/>
    </customSheetView>
    <customSheetView guid="{D3393B8E-C3CB-4E3A-976E-E4CD065299F0}">
      <selection activeCell="D4" sqref="D4"/>
      <pageMargins left="0.7" right="0.7" top="0.75" bottom="0.75" header="0.3" footer="0.3"/>
      <pageSetup paperSize="9" orientation="portrait" r:id="rId8"/>
    </customSheetView>
    <customSheetView guid="{CA1DE4BE-C006-4405-B064-304EE6CCACF1}">
      <selection activeCell="C25" sqref="C25"/>
      <pageMargins left="0.7" right="0.7" top="0.75" bottom="0.75" header="0.3" footer="0.3"/>
      <pageSetup paperSize="9" orientation="portrait" r:id="rId9"/>
    </customSheetView>
    <customSheetView guid="{931AA63B-6827-4BF4-8E25-ED232A88A09C}" topLeftCell="A21">
      <selection activeCell="D38" sqref="D38"/>
      <pageMargins left="0.7" right="0.7" top="0.75" bottom="0.75" header="0.3" footer="0.3"/>
      <pageSetup paperSize="9" orientation="portrait" r:id="rId10"/>
    </customSheetView>
    <customSheetView guid="{3AD1D9CC-D162-4119-AFCC-0AF9105FB248}">
      <selection activeCell="D54" sqref="D54:K55"/>
      <pageMargins left="0.7" right="0.7" top="0.75" bottom="0.75" header="0.3" footer="0.3"/>
      <pageSetup paperSize="9" orientation="portrait" r:id="rId11"/>
    </customSheetView>
    <customSheetView guid="{7CCD1884-1631-4809-8751-AE0939C32419}">
      <selection activeCell="P26" sqref="P26"/>
      <pageMargins left="0.7" right="0.7" top="0.75" bottom="0.75" header="0.3" footer="0.3"/>
      <pageSetup paperSize="9" orientation="portrait" r:id="rId12"/>
    </customSheetView>
    <customSheetView guid="{D2C72E70-F766-4D56-9E10-3C91A63BB7F3}">
      <selection activeCell="B10" sqref="B10"/>
      <pageMargins left="0.7" right="0.7" top="0.75" bottom="0.75" header="0.3" footer="0.3"/>
      <pageSetup paperSize="9" orientation="portrait" r:id="rId13"/>
    </customSheetView>
    <customSheetView guid="{7CA1DEE6-746E-4947-9BED-24AAED6E8B57}">
      <selection activeCell="I24" sqref="I24"/>
      <pageMargins left="0.7" right="0.7" top="0.75" bottom="0.75" header="0.3" footer="0.3"/>
    </customSheetView>
    <customSheetView guid="{FD092655-EBEC-4730-9895-1567D9B70D5F}">
      <selection activeCell="L24" sqref="L24"/>
      <pageMargins left="0.7" right="0.7" top="0.75" bottom="0.75" header="0.3" footer="0.3"/>
    </customSheetView>
    <customSheetView guid="{59094C18-3CB5-482F-AA6A-9C313A318EBB}">
      <selection activeCell="G11" sqref="G11"/>
      <pageMargins left="0.7" right="0.7" top="0.75" bottom="0.75" header="0.3" footer="0.3"/>
      <pageSetup paperSize="9" orientation="portrait" r:id="rId14"/>
    </customSheetView>
    <customSheetView guid="{08462586-B7E0-434D-B6F4-B2B21EAA5D46}">
      <selection activeCell="C25" sqref="C25"/>
      <pageMargins left="0.7" right="0.7" top="0.75" bottom="0.75" header="0.3" footer="0.3"/>
      <pageSetup paperSize="9" orientation="portrait" r:id="rId15"/>
    </customSheetView>
    <customSheetView guid="{F277ACEF-9FF8-431F-8537-DE60B790AA4F}">
      <selection activeCell="D4" sqref="D4"/>
      <pageMargins left="0.7" right="0.7" top="0.75" bottom="0.75" header="0.3" footer="0.3"/>
      <pageSetup paperSize="9" orientation="portrait" r:id="rId16"/>
    </customSheetView>
    <customSheetView guid="{3FCB7B24-049F-4685-83CB-5231093E0117}">
      <selection activeCell="D4" sqref="D4"/>
      <pageMargins left="0.7" right="0.7" top="0.75" bottom="0.75" header="0.3" footer="0.3"/>
      <pageSetup paperSize="9" orientation="portrait" r:id="rId17"/>
    </customSheetView>
    <customSheetView guid="{5AF40965-2356-4A48-B6FA-CB814CA4D7B2}">
      <selection activeCell="C25" sqref="C25"/>
      <pageMargins left="0.7" right="0.7" top="0.75" bottom="0.75" header="0.3" footer="0.3"/>
      <pageSetup paperSize="9" orientation="portrait" r:id="rId18"/>
    </customSheetView>
    <customSheetView guid="{BE68C6EB-1B64-4B3E-8DDC-CA26F318E610}" topLeftCell="A29">
      <selection activeCell="D4" sqref="D4"/>
      <pageMargins left="0.7" right="0.7" top="0.75" bottom="0.75" header="0.3" footer="0.3"/>
      <pageSetup paperSize="9" orientation="portrait" r:id="rId19"/>
    </customSheetView>
    <customSheetView guid="{DB462ED3-28DC-47D7-98F7-CED01F66E2C7}">
      <selection activeCell="C25" sqref="C25"/>
      <pageMargins left="0.7" right="0.7" top="0.75" bottom="0.75" header="0.3" footer="0.3"/>
      <pageSetup paperSize="9" orientation="portrait" r:id="rId20"/>
    </customSheetView>
    <customSheetView guid="{5DDDA852-2807-4645-BC75-EBD4EF3323A7}">
      <selection activeCell="P26" sqref="P26"/>
      <pageMargins left="0.7" right="0.7" top="0.75" bottom="0.75" header="0.3" footer="0.3"/>
      <pageSetup paperSize="9" orientation="portrait" r:id="rId21"/>
    </customSheetView>
  </customSheetViews>
  <mergeCells count="8">
    <mergeCell ref="D12:G12"/>
    <mergeCell ref="H12:I12"/>
    <mergeCell ref="J12:K12"/>
    <mergeCell ref="D13:D14"/>
    <mergeCell ref="E13:G13"/>
    <mergeCell ref="H13:H14"/>
    <mergeCell ref="I13:I14"/>
    <mergeCell ref="K13:K14"/>
  </mergeCells>
  <pageMargins left="0.7" right="0.7" top="0.75" bottom="0.75" header="0.3" footer="0.3"/>
  <pageSetup paperSize="9" orientation="portrait" r:id="rId2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tint="-0.249977111117893"/>
  </sheetPr>
  <dimension ref="A1:E23"/>
  <sheetViews>
    <sheetView showGridLines="0" workbookViewId="0">
      <selection activeCell="G1" sqref="G1"/>
    </sheetView>
  </sheetViews>
  <sheetFormatPr defaultColWidth="9.140625" defaultRowHeight="11.25"/>
  <cols>
    <col min="1" max="1" width="5.85546875" style="139" customWidth="1"/>
    <col min="2" max="2" width="4.42578125" style="139" customWidth="1"/>
    <col min="3" max="3" width="32.140625" style="139" customWidth="1"/>
    <col min="4" max="4" width="20" style="139" customWidth="1"/>
    <col min="5" max="16384" width="9.140625" style="139"/>
  </cols>
  <sheetData>
    <row r="1" spans="1:5" ht="12.75">
      <c r="A1" s="505" t="str">
        <f>HYPERLINK("#INDEX!A2","back to index page")</f>
        <v>back to index page</v>
      </c>
      <c r="B1" s="777"/>
      <c r="C1" s="777"/>
    </row>
    <row r="2" spans="1:5" ht="12.75">
      <c r="A2"/>
      <c r="B2"/>
      <c r="C2"/>
    </row>
    <row r="3" spans="1:5" ht="12.75">
      <c r="A3"/>
      <c r="B3"/>
      <c r="C3"/>
    </row>
    <row r="4" spans="1:5" ht="12.75">
      <c r="A4"/>
      <c r="B4"/>
      <c r="C4"/>
    </row>
    <row r="5" spans="1:5" ht="12.75">
      <c r="A5"/>
      <c r="B5"/>
      <c r="C5"/>
    </row>
    <row r="6" spans="1:5" ht="12.75">
      <c r="A6"/>
      <c r="B6"/>
      <c r="C6"/>
    </row>
    <row r="7" spans="1:5" ht="12.75">
      <c r="A7"/>
      <c r="B7"/>
      <c r="C7"/>
    </row>
    <row r="8" spans="1:5" ht="12.75">
      <c r="A8"/>
      <c r="B8"/>
      <c r="C8"/>
    </row>
    <row r="9" spans="1:5" s="3" customFormat="1" ht="12">
      <c r="B9" s="403" t="s">
        <v>1024</v>
      </c>
      <c r="C9" s="404"/>
      <c r="D9" s="404"/>
    </row>
    <row r="10" spans="1:5" ht="12">
      <c r="B10" s="3"/>
      <c r="C10" s="3"/>
      <c r="D10" s="3"/>
      <c r="E10" s="3"/>
    </row>
    <row r="11" spans="1:5" ht="12">
      <c r="B11" s="3"/>
      <c r="C11" s="3"/>
      <c r="D11" s="209" t="s">
        <v>52</v>
      </c>
      <c r="E11" s="3"/>
    </row>
    <row r="12" spans="1:5" ht="24">
      <c r="B12" s="252"/>
      <c r="C12" s="252"/>
      <c r="D12" s="265" t="s">
        <v>941</v>
      </c>
      <c r="E12" s="3"/>
    </row>
    <row r="13" spans="1:5" s="539" customFormat="1" ht="12">
      <c r="B13" s="540"/>
      <c r="C13" s="540"/>
      <c r="D13" s="455" t="s">
        <v>33</v>
      </c>
      <c r="E13" s="12"/>
    </row>
    <row r="14" spans="1:5" ht="24">
      <c r="B14" s="254" t="s">
        <v>245</v>
      </c>
      <c r="C14" s="255" t="s">
        <v>942</v>
      </c>
      <c r="D14" s="137">
        <v>26238</v>
      </c>
      <c r="E14" s="3"/>
    </row>
    <row r="15" spans="1:5" ht="36">
      <c r="B15" s="254" t="s">
        <v>246</v>
      </c>
      <c r="C15" s="255" t="s">
        <v>943</v>
      </c>
      <c r="D15" s="137">
        <v>184480</v>
      </c>
      <c r="E15" s="3"/>
    </row>
    <row r="16" spans="1:5" ht="12">
      <c r="B16" s="3"/>
      <c r="C16" s="3"/>
      <c r="D16" s="3"/>
      <c r="E16" s="3"/>
    </row>
    <row r="17" spans="2:5" ht="12">
      <c r="B17" s="3"/>
      <c r="C17" s="3"/>
      <c r="D17" s="3"/>
      <c r="E17" s="3"/>
    </row>
    <row r="18" spans="2:5" ht="12">
      <c r="B18" s="3"/>
      <c r="C18" s="3"/>
      <c r="D18" s="3"/>
      <c r="E18" s="3"/>
    </row>
    <row r="19" spans="2:5" ht="12">
      <c r="B19" s="3"/>
      <c r="C19" s="3"/>
      <c r="D19" s="3"/>
      <c r="E19" s="3"/>
    </row>
    <row r="20" spans="2:5" ht="12">
      <c r="B20" s="3"/>
      <c r="C20" s="3"/>
      <c r="D20" s="3"/>
      <c r="E20" s="3"/>
    </row>
    <row r="21" spans="2:5" ht="12">
      <c r="B21" s="3"/>
      <c r="C21" s="3"/>
      <c r="D21" s="3"/>
      <c r="E21" s="3"/>
    </row>
    <row r="22" spans="2:5" ht="12">
      <c r="B22" s="3"/>
      <c r="C22" s="3"/>
      <c r="D22" s="3"/>
      <c r="E22" s="3"/>
    </row>
    <row r="23" spans="2:5" ht="12">
      <c r="B23" s="3"/>
      <c r="C23" s="3"/>
      <c r="D23" s="3"/>
      <c r="E23" s="3"/>
    </row>
  </sheetData>
  <customSheetViews>
    <customSheetView guid="{EB80C77D-AF78-41A9-A5FE-A7459DA92422}" topLeftCell="A6">
      <selection activeCell="N55" sqref="N55"/>
      <pageMargins left="0.7" right="0.7" top="0.75" bottom="0.75" header="0.3" footer="0.3"/>
      <pageSetup paperSize="9" orientation="portrait" r:id="rId1"/>
    </customSheetView>
    <customSheetView guid="{51337751-BEAF-43F3-8CC9-400B99E751E8}">
      <selection activeCell="D29" sqref="D29"/>
      <pageMargins left="0.7" right="0.7" top="0.75" bottom="0.75" header="0.3" footer="0.3"/>
      <pageSetup paperSize="9" orientation="portrait" r:id="rId2"/>
    </customSheetView>
    <customSheetView guid="{C83D4249-7B44-432A-B7FB-A6ACA6880240}" topLeftCell="A9">
      <selection activeCell="D4" sqref="D4"/>
      <pageMargins left="0.7" right="0.7" top="0.75" bottom="0.75" header="0.3" footer="0.3"/>
      <pageSetup paperSize="9" orientation="portrait" r:id="rId3"/>
    </customSheetView>
    <customSheetView guid="{D37F8A47-E42F-4741-BE8D-5D961F7BB394}" topLeftCell="A9">
      <selection activeCell="D4" sqref="D4"/>
      <pageMargins left="0.7" right="0.7" top="0.75" bottom="0.75" header="0.3" footer="0.3"/>
      <pageSetup paperSize="9" orientation="portrait" r:id="rId4"/>
    </customSheetView>
    <customSheetView guid="{697182B0-1BEF-4A85-93A0-596802852AF2}">
      <selection activeCell="A13" sqref="A13:B13"/>
      <pageMargins left="0.7" right="0.7" top="0.75" bottom="0.75" header="0.3" footer="0.3"/>
      <pageSetup paperSize="9" orientation="portrait" r:id="rId5"/>
    </customSheetView>
    <customSheetView guid="{CFC92B1C-D4F2-414F-8F12-92F529035B08}" topLeftCell="A21">
      <selection activeCell="I40" sqref="I40"/>
      <pageMargins left="0.7" right="0.7" top="0.75" bottom="0.75" header="0.3" footer="0.3"/>
      <pageSetup paperSize="9" orientation="portrait" r:id="rId6"/>
    </customSheetView>
    <customSheetView guid="{21329C76-F86B-400D-B8F5-F75B383E5B14}">
      <selection activeCell="A13" sqref="A13:B13"/>
      <pageMargins left="0.7" right="0.7" top="0.75" bottom="0.75" header="0.3" footer="0.3"/>
      <pageSetup paperSize="9" orientation="portrait" r:id="rId7"/>
    </customSheetView>
    <customSheetView guid="{D3393B8E-C3CB-4E3A-976E-E4CD065299F0}">
      <selection activeCell="D4" sqref="D4"/>
      <pageMargins left="0.7" right="0.7" top="0.75" bottom="0.75" header="0.3" footer="0.3"/>
      <pageSetup paperSize="9" orientation="portrait" r:id="rId8"/>
    </customSheetView>
    <customSheetView guid="{CA1DE4BE-C006-4405-B064-304EE6CCACF1}">
      <selection activeCell="A13" sqref="A13:B13"/>
      <pageMargins left="0.7" right="0.7" top="0.75" bottom="0.75" header="0.3" footer="0.3"/>
      <pageSetup paperSize="9" orientation="portrait" r:id="rId9"/>
    </customSheetView>
    <customSheetView guid="{931AA63B-6827-4BF4-8E25-ED232A88A09C}" scale="90" topLeftCell="A2">
      <selection activeCell="D5" sqref="D5:D8"/>
      <pageMargins left="0.7" right="0.7" top="0.75" bottom="0.75" header="0.3" footer="0.3"/>
    </customSheetView>
    <customSheetView guid="{3AD1D9CC-D162-4119-AFCC-0AF9105FB248}">
      <selection activeCell="I40" sqref="I40"/>
      <pageMargins left="0.7" right="0.7" top="0.75" bottom="0.75" header="0.3" footer="0.3"/>
      <pageSetup paperSize="9" orientation="portrait" r:id="rId10"/>
    </customSheetView>
    <customSheetView guid="{7CCD1884-1631-4809-8751-AE0939C32419}">
      <selection activeCell="D20" sqref="D20"/>
      <pageMargins left="0.7" right="0.7" top="0.75" bottom="0.75" header="0.3" footer="0.3"/>
    </customSheetView>
    <customSheetView guid="{D2C72E70-F766-4D56-9E10-3C91A63BB7F3}">
      <selection activeCell="B20" sqref="B20"/>
      <pageMargins left="0.7" right="0.7" top="0.75" bottom="0.75" header="0.3" footer="0.3"/>
      <pageSetup paperSize="9" orientation="portrait" r:id="rId11"/>
    </customSheetView>
    <customSheetView guid="{7CA1DEE6-746E-4947-9BED-24AAED6E8B57}">
      <selection activeCell="J30" sqref="J30"/>
      <pageMargins left="0.7" right="0.7" top="0.75" bottom="0.75" header="0.3" footer="0.3"/>
    </customSheetView>
    <customSheetView guid="{FD092655-EBEC-4730-9895-1567D9B70D5F}">
      <selection activeCell="J30" sqref="J30"/>
      <pageMargins left="0.7" right="0.7" top="0.75" bottom="0.75" header="0.3" footer="0.3"/>
    </customSheetView>
    <customSheetView guid="{59094C18-3CB5-482F-AA6A-9C313A318EBB}">
      <selection activeCell="D20" sqref="D20"/>
      <pageMargins left="0.7" right="0.7" top="0.75" bottom="0.75" header="0.3" footer="0.3"/>
      <pageSetup paperSize="9" orientation="portrait" r:id="rId12"/>
    </customSheetView>
    <customSheetView guid="{08462586-B7E0-434D-B6F4-B2B21EAA5D46}">
      <selection activeCell="A13" sqref="A13:B13"/>
      <pageMargins left="0.7" right="0.7" top="0.75" bottom="0.75" header="0.3" footer="0.3"/>
      <pageSetup paperSize="9" orientation="portrait" r:id="rId13"/>
    </customSheetView>
    <customSheetView guid="{F277ACEF-9FF8-431F-8537-DE60B790AA4F}">
      <selection activeCell="D4" sqref="D4"/>
      <pageMargins left="0.7" right="0.7" top="0.75" bottom="0.75" header="0.3" footer="0.3"/>
      <pageSetup paperSize="9" orientation="portrait" r:id="rId14"/>
    </customSheetView>
    <customSheetView guid="{3FCB7B24-049F-4685-83CB-5231093E0117}">
      <selection activeCell="D4" sqref="D4"/>
      <pageMargins left="0.7" right="0.7" top="0.75" bottom="0.75" header="0.3" footer="0.3"/>
      <pageSetup paperSize="9" orientation="portrait" r:id="rId15"/>
    </customSheetView>
    <customSheetView guid="{5AF40965-2356-4A48-B6FA-CB814CA4D7B2}">
      <selection activeCell="A13" sqref="A13:B13"/>
      <pageMargins left="0.7" right="0.7" top="0.75" bottom="0.75" header="0.3" footer="0.3"/>
      <pageSetup paperSize="9" orientation="portrait" r:id="rId16"/>
    </customSheetView>
    <customSheetView guid="{BE68C6EB-1B64-4B3E-8DDC-CA26F318E610}" topLeftCell="A9">
      <selection activeCell="D4" sqref="D4"/>
      <pageMargins left="0.7" right="0.7" top="0.75" bottom="0.75" header="0.3" footer="0.3"/>
      <pageSetup paperSize="9" orientation="portrait" r:id="rId17"/>
    </customSheetView>
    <customSheetView guid="{DB462ED3-28DC-47D7-98F7-CED01F66E2C7}">
      <selection activeCell="A13" sqref="A13:B13"/>
      <pageMargins left="0.7" right="0.7" top="0.75" bottom="0.75" header="0.3" footer="0.3"/>
      <pageSetup paperSize="9" orientation="portrait" r:id="rId18"/>
    </customSheetView>
    <customSheetView guid="{5DDDA852-2807-4645-BC75-EBD4EF3323A7}" topLeftCell="A6">
      <selection activeCell="D20" sqref="D20"/>
      <pageMargins left="0.7" right="0.7" top="0.75" bottom="0.75" header="0.3" footer="0.3"/>
      <pageSetup paperSize="9" orientation="portrait" r:id="rId19"/>
    </customSheetView>
  </customSheetViews>
  <pageMargins left="0.7" right="0.7" top="0.75" bottom="0.75" header="0.3" footer="0.3"/>
  <pageSetup paperSize="9" orientation="portrait" r:id="rId2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tint="-0.249977111117893"/>
  </sheetPr>
  <dimension ref="A1:O38"/>
  <sheetViews>
    <sheetView showGridLines="0" workbookViewId="0">
      <selection activeCell="G1" sqref="G1"/>
    </sheetView>
  </sheetViews>
  <sheetFormatPr defaultColWidth="9.140625" defaultRowHeight="12"/>
  <cols>
    <col min="1" max="1" width="5.85546875" style="3" customWidth="1"/>
    <col min="2" max="2" width="9.140625" style="3"/>
    <col min="3" max="3" width="22.42578125" style="3" customWidth="1"/>
    <col min="4" max="4" width="11.5703125" style="3" customWidth="1"/>
    <col min="5" max="5" width="9.5703125" style="3" customWidth="1"/>
    <col min="6" max="16384" width="9.140625" style="3"/>
  </cols>
  <sheetData>
    <row r="1" spans="1:15" ht="12.75">
      <c r="A1" s="505" t="str">
        <f>HYPERLINK("#INDEX!A2","back to index page")</f>
        <v>back to index page</v>
      </c>
      <c r="B1" s="761"/>
      <c r="C1" s="761"/>
    </row>
    <row r="2" spans="1:15" ht="12.75">
      <c r="A2"/>
      <c r="B2"/>
    </row>
    <row r="3" spans="1:15" ht="12.75">
      <c r="A3"/>
      <c r="B3"/>
    </row>
    <row r="4" spans="1:15" ht="12.75">
      <c r="A4"/>
      <c r="B4"/>
    </row>
    <row r="5" spans="1:15" ht="12.75">
      <c r="A5"/>
      <c r="B5"/>
    </row>
    <row r="6" spans="1:15" ht="12.75">
      <c r="A6"/>
      <c r="B6"/>
    </row>
    <row r="7" spans="1:15" ht="12.75">
      <c r="A7"/>
      <c r="B7"/>
    </row>
    <row r="8" spans="1:15" ht="12.75">
      <c r="A8"/>
      <c r="B8"/>
    </row>
    <row r="9" spans="1:15" ht="12.75">
      <c r="B9" s="441" t="s">
        <v>1035</v>
      </c>
      <c r="C9" s="404"/>
      <c r="D9" s="404"/>
      <c r="E9" s="404"/>
      <c r="F9" s="404"/>
      <c r="G9" s="404"/>
      <c r="H9" s="404"/>
      <c r="I9" s="404"/>
      <c r="J9" s="404"/>
      <c r="K9" s="404"/>
      <c r="L9" s="404"/>
      <c r="M9" s="404"/>
      <c r="N9" s="404"/>
      <c r="O9" s="404"/>
    </row>
    <row r="11" spans="1:15">
      <c r="O11" s="209" t="s">
        <v>52</v>
      </c>
    </row>
    <row r="12" spans="1:15" ht="17.25" customHeight="1">
      <c r="B12" s="252"/>
      <c r="C12" s="253"/>
      <c r="D12" s="850" t="s">
        <v>896</v>
      </c>
      <c r="E12" s="858"/>
      <c r="F12" s="858"/>
      <c r="G12" s="858"/>
      <c r="H12" s="858"/>
      <c r="I12" s="858"/>
      <c r="J12" s="858"/>
      <c r="K12" s="858"/>
      <c r="L12" s="858"/>
      <c r="M12" s="858"/>
      <c r="N12" s="858"/>
      <c r="O12" s="851"/>
    </row>
    <row r="13" spans="1:15" ht="12.75" customHeight="1">
      <c r="B13" s="252"/>
      <c r="C13" s="253"/>
      <c r="D13" s="844" t="s">
        <v>897</v>
      </c>
      <c r="E13" s="838"/>
      <c r="F13" s="852"/>
      <c r="G13" s="844" t="s">
        <v>898</v>
      </c>
      <c r="H13" s="838"/>
      <c r="I13" s="838"/>
      <c r="J13" s="838"/>
      <c r="K13" s="838"/>
      <c r="L13" s="838"/>
      <c r="M13" s="838"/>
      <c r="N13" s="838"/>
      <c r="O13" s="852"/>
    </row>
    <row r="14" spans="1:15" ht="84">
      <c r="B14" s="253"/>
      <c r="C14" s="253"/>
      <c r="D14" s="530"/>
      <c r="E14" s="531" t="s">
        <v>899</v>
      </c>
      <c r="F14" s="537" t="s">
        <v>900</v>
      </c>
      <c r="G14" s="530"/>
      <c r="H14" s="531" t="s">
        <v>901</v>
      </c>
      <c r="I14" s="531" t="s">
        <v>902</v>
      </c>
      <c r="J14" s="531" t="s">
        <v>903</v>
      </c>
      <c r="K14" s="531" t="s">
        <v>904</v>
      </c>
      <c r="L14" s="531" t="s">
        <v>905</v>
      </c>
      <c r="M14" s="531" t="s">
        <v>906</v>
      </c>
      <c r="N14" s="531" t="s">
        <v>907</v>
      </c>
      <c r="O14" s="531" t="s">
        <v>126</v>
      </c>
    </row>
    <row r="15" spans="1:15">
      <c r="D15" s="489" t="s">
        <v>33</v>
      </c>
      <c r="E15" s="538" t="s">
        <v>56</v>
      </c>
      <c r="F15" s="489" t="s">
        <v>57</v>
      </c>
      <c r="G15" s="489" t="s">
        <v>1045</v>
      </c>
      <c r="H15" s="455" t="s">
        <v>58</v>
      </c>
      <c r="I15" s="455" t="s">
        <v>1046</v>
      </c>
      <c r="J15" s="538" t="s">
        <v>1047</v>
      </c>
      <c r="K15" s="455" t="s">
        <v>1048</v>
      </c>
      <c r="L15" s="42" t="s">
        <v>1114</v>
      </c>
      <c r="M15" s="42" t="s">
        <v>1115</v>
      </c>
      <c r="N15" s="42" t="s">
        <v>1116</v>
      </c>
      <c r="O15" s="42" t="s">
        <v>1117</v>
      </c>
    </row>
    <row r="16" spans="1:15" ht="36">
      <c r="B16" s="254" t="s">
        <v>895</v>
      </c>
      <c r="C16" s="255" t="s">
        <v>908</v>
      </c>
      <c r="D16" s="137">
        <v>5329305</v>
      </c>
      <c r="E16" s="137">
        <v>5329305</v>
      </c>
      <c r="F16" s="137">
        <v>0</v>
      </c>
      <c r="G16" s="137">
        <v>0</v>
      </c>
      <c r="H16" s="137">
        <v>0</v>
      </c>
      <c r="I16" s="137">
        <v>0</v>
      </c>
      <c r="J16" s="137">
        <v>0</v>
      </c>
      <c r="K16" s="137">
        <v>0</v>
      </c>
      <c r="L16" s="137">
        <v>0</v>
      </c>
      <c r="M16" s="137">
        <v>0</v>
      </c>
      <c r="N16" s="137">
        <v>0</v>
      </c>
      <c r="O16" s="137">
        <v>0</v>
      </c>
    </row>
    <row r="17" spans="2:15">
      <c r="B17" s="254" t="s">
        <v>245</v>
      </c>
      <c r="C17" s="255" t="s">
        <v>252</v>
      </c>
      <c r="D17" s="137">
        <v>24249146</v>
      </c>
      <c r="E17" s="137">
        <v>24146492</v>
      </c>
      <c r="F17" s="137">
        <v>102654</v>
      </c>
      <c r="G17" s="137">
        <v>539469</v>
      </c>
      <c r="H17" s="137">
        <v>190557</v>
      </c>
      <c r="I17" s="137">
        <v>67955</v>
      </c>
      <c r="J17" s="137">
        <v>42195</v>
      </c>
      <c r="K17" s="137">
        <v>44469</v>
      </c>
      <c r="L17" s="137">
        <v>135116</v>
      </c>
      <c r="M17" s="137">
        <v>14082</v>
      </c>
      <c r="N17" s="137">
        <v>45095</v>
      </c>
      <c r="O17" s="137">
        <v>539469</v>
      </c>
    </row>
    <row r="18" spans="2:15">
      <c r="B18" s="260" t="s">
        <v>246</v>
      </c>
      <c r="C18" s="258" t="s">
        <v>909</v>
      </c>
      <c r="D18" s="137">
        <v>0</v>
      </c>
      <c r="E18" s="137">
        <v>0</v>
      </c>
      <c r="F18" s="137">
        <v>0</v>
      </c>
      <c r="G18" s="137">
        <v>0</v>
      </c>
      <c r="H18" s="137">
        <v>0</v>
      </c>
      <c r="I18" s="137">
        <v>0</v>
      </c>
      <c r="J18" s="137">
        <v>0</v>
      </c>
      <c r="K18" s="137">
        <v>0</v>
      </c>
      <c r="L18" s="137">
        <v>0</v>
      </c>
      <c r="M18" s="137">
        <v>0</v>
      </c>
      <c r="N18" s="137">
        <v>0</v>
      </c>
      <c r="O18" s="137">
        <v>0</v>
      </c>
    </row>
    <row r="19" spans="2:15">
      <c r="B19" s="260" t="s">
        <v>247</v>
      </c>
      <c r="C19" s="258" t="s">
        <v>910</v>
      </c>
      <c r="D19" s="137">
        <v>121776</v>
      </c>
      <c r="E19" s="137">
        <v>121776</v>
      </c>
      <c r="F19" s="137">
        <v>0</v>
      </c>
      <c r="G19" s="137">
        <v>51377</v>
      </c>
      <c r="H19" s="137">
        <v>361</v>
      </c>
      <c r="I19" s="137">
        <v>0</v>
      </c>
      <c r="J19" s="137">
        <v>0</v>
      </c>
      <c r="K19" s="137">
        <v>0</v>
      </c>
      <c r="L19" s="137">
        <v>51016</v>
      </c>
      <c r="M19" s="137">
        <v>0</v>
      </c>
      <c r="N19" s="137">
        <v>0</v>
      </c>
      <c r="O19" s="137">
        <v>51377</v>
      </c>
    </row>
    <row r="20" spans="2:15">
      <c r="B20" s="260" t="s">
        <v>517</v>
      </c>
      <c r="C20" s="258" t="s">
        <v>911</v>
      </c>
      <c r="D20" s="137">
        <v>1797705</v>
      </c>
      <c r="E20" s="137">
        <v>1797705</v>
      </c>
      <c r="F20" s="137">
        <v>0</v>
      </c>
      <c r="G20" s="137">
        <v>0</v>
      </c>
      <c r="H20" s="137">
        <v>0</v>
      </c>
      <c r="I20" s="137">
        <v>0</v>
      </c>
      <c r="J20" s="137">
        <v>0</v>
      </c>
      <c r="K20" s="137">
        <v>0</v>
      </c>
      <c r="L20" s="137">
        <v>0</v>
      </c>
      <c r="M20" s="137">
        <v>0</v>
      </c>
      <c r="N20" s="137">
        <v>0</v>
      </c>
      <c r="O20" s="137">
        <v>0</v>
      </c>
    </row>
    <row r="21" spans="2:15">
      <c r="B21" s="260" t="s">
        <v>797</v>
      </c>
      <c r="C21" s="258" t="s">
        <v>912</v>
      </c>
      <c r="D21" s="137">
        <v>108554</v>
      </c>
      <c r="E21" s="137">
        <v>108554</v>
      </c>
      <c r="F21" s="137">
        <v>0</v>
      </c>
      <c r="G21" s="137">
        <v>5</v>
      </c>
      <c r="H21" s="137">
        <v>0</v>
      </c>
      <c r="I21" s="137">
        <v>0</v>
      </c>
      <c r="J21" s="137">
        <v>0</v>
      </c>
      <c r="K21" s="137">
        <v>0</v>
      </c>
      <c r="L21" s="137">
        <v>0</v>
      </c>
      <c r="M21" s="137">
        <v>4</v>
      </c>
      <c r="N21" s="137">
        <v>1</v>
      </c>
      <c r="O21" s="137">
        <v>5</v>
      </c>
    </row>
    <row r="22" spans="2:15">
      <c r="B22" s="260" t="s">
        <v>518</v>
      </c>
      <c r="C22" s="258" t="s">
        <v>913</v>
      </c>
      <c r="D22" s="137">
        <v>8052992</v>
      </c>
      <c r="E22" s="137">
        <v>8026888</v>
      </c>
      <c r="F22" s="137">
        <v>26104</v>
      </c>
      <c r="G22" s="137">
        <v>120318</v>
      </c>
      <c r="H22" s="137">
        <v>61745</v>
      </c>
      <c r="I22" s="137">
        <v>11153</v>
      </c>
      <c r="J22" s="137">
        <v>3947</v>
      </c>
      <c r="K22" s="137">
        <v>6178</v>
      </c>
      <c r="L22" s="137">
        <v>15428</v>
      </c>
      <c r="M22" s="137">
        <v>8883</v>
      </c>
      <c r="N22" s="137">
        <v>12984</v>
      </c>
      <c r="O22" s="137">
        <v>120318</v>
      </c>
    </row>
    <row r="23" spans="2:15">
      <c r="B23" s="260" t="s">
        <v>538</v>
      </c>
      <c r="C23" s="258" t="s">
        <v>914</v>
      </c>
      <c r="D23" s="137">
        <v>2473621</v>
      </c>
      <c r="E23" s="137">
        <v>2456132</v>
      </c>
      <c r="F23" s="137">
        <v>17489</v>
      </c>
      <c r="G23" s="137">
        <v>84394</v>
      </c>
      <c r="H23" s="137">
        <v>31457</v>
      </c>
      <c r="I23" s="137">
        <v>9750</v>
      </c>
      <c r="J23" s="137">
        <v>3786</v>
      </c>
      <c r="K23" s="137">
        <v>4851</v>
      </c>
      <c r="L23" s="137">
        <v>13269</v>
      </c>
      <c r="M23" s="137">
        <v>8526</v>
      </c>
      <c r="N23" s="137">
        <v>12755</v>
      </c>
      <c r="O23" s="137">
        <v>84394</v>
      </c>
    </row>
    <row r="24" spans="2:15">
      <c r="B24" s="260" t="s">
        <v>539</v>
      </c>
      <c r="C24" s="258" t="s">
        <v>915</v>
      </c>
      <c r="D24" s="137">
        <v>14168119</v>
      </c>
      <c r="E24" s="137">
        <v>14091569</v>
      </c>
      <c r="F24" s="137">
        <v>76550</v>
      </c>
      <c r="G24" s="137">
        <v>367769</v>
      </c>
      <c r="H24" s="137">
        <v>128451</v>
      </c>
      <c r="I24" s="137">
        <v>56802</v>
      </c>
      <c r="J24" s="137">
        <v>38248</v>
      </c>
      <c r="K24" s="137">
        <v>38291</v>
      </c>
      <c r="L24" s="137">
        <v>68672</v>
      </c>
      <c r="M24" s="137">
        <v>5195</v>
      </c>
      <c r="N24" s="137">
        <v>32110</v>
      </c>
      <c r="O24" s="137">
        <v>367769</v>
      </c>
    </row>
    <row r="25" spans="2:15">
      <c r="B25" s="254" t="s">
        <v>519</v>
      </c>
      <c r="C25" s="255" t="s">
        <v>125</v>
      </c>
      <c r="D25" s="137">
        <v>5683010</v>
      </c>
      <c r="E25" s="137">
        <v>5683010</v>
      </c>
      <c r="F25" s="137">
        <v>0</v>
      </c>
      <c r="G25" s="137">
        <v>29923</v>
      </c>
      <c r="H25" s="137">
        <v>0</v>
      </c>
      <c r="I25" s="137">
        <v>0</v>
      </c>
      <c r="J25" s="137">
        <v>0</v>
      </c>
      <c r="K25" s="137">
        <v>29923</v>
      </c>
      <c r="L25" s="137">
        <v>0</v>
      </c>
      <c r="M25" s="137">
        <v>0</v>
      </c>
      <c r="N25" s="137">
        <v>0</v>
      </c>
      <c r="O25" s="137">
        <v>29923</v>
      </c>
    </row>
    <row r="26" spans="2:15">
      <c r="B26" s="260" t="s">
        <v>540</v>
      </c>
      <c r="C26" s="258" t="s">
        <v>909</v>
      </c>
      <c r="D26" s="137">
        <v>0</v>
      </c>
      <c r="E26" s="137">
        <v>0</v>
      </c>
      <c r="F26" s="137">
        <v>0</v>
      </c>
      <c r="G26" s="137">
        <v>0</v>
      </c>
      <c r="H26" s="137">
        <v>0</v>
      </c>
      <c r="I26" s="137">
        <v>0</v>
      </c>
      <c r="J26" s="137">
        <v>0</v>
      </c>
      <c r="K26" s="137">
        <v>0</v>
      </c>
      <c r="L26" s="137">
        <v>0</v>
      </c>
      <c r="M26" s="137">
        <v>0</v>
      </c>
      <c r="N26" s="137">
        <v>0</v>
      </c>
      <c r="O26" s="137">
        <v>0</v>
      </c>
    </row>
    <row r="27" spans="2:15" ht="12" customHeight="1">
      <c r="B27" s="260" t="s">
        <v>541</v>
      </c>
      <c r="C27" s="258" t="s">
        <v>910</v>
      </c>
      <c r="D27" s="137">
        <v>5120614</v>
      </c>
      <c r="E27" s="137">
        <v>5120614</v>
      </c>
      <c r="F27" s="137">
        <v>0</v>
      </c>
      <c r="G27" s="137">
        <v>29923</v>
      </c>
      <c r="H27" s="137">
        <v>0</v>
      </c>
      <c r="I27" s="137">
        <v>0</v>
      </c>
      <c r="J27" s="137">
        <v>0</v>
      </c>
      <c r="K27" s="137">
        <v>29923</v>
      </c>
      <c r="L27" s="137">
        <v>0</v>
      </c>
      <c r="M27" s="137">
        <v>0</v>
      </c>
      <c r="N27" s="137">
        <v>0</v>
      </c>
      <c r="O27" s="137">
        <v>29923</v>
      </c>
    </row>
    <row r="28" spans="2:15">
      <c r="B28" s="260" t="s">
        <v>521</v>
      </c>
      <c r="C28" s="258" t="s">
        <v>911</v>
      </c>
      <c r="D28" s="137">
        <v>562396</v>
      </c>
      <c r="E28" s="137">
        <v>562396</v>
      </c>
      <c r="F28" s="137">
        <v>0</v>
      </c>
      <c r="G28" s="137">
        <v>0</v>
      </c>
      <c r="H28" s="137">
        <v>0</v>
      </c>
      <c r="I28" s="137">
        <v>0</v>
      </c>
      <c r="J28" s="137">
        <v>0</v>
      </c>
      <c r="K28" s="137">
        <v>0</v>
      </c>
      <c r="L28" s="137">
        <v>0</v>
      </c>
      <c r="M28" s="137">
        <v>0</v>
      </c>
      <c r="N28" s="137">
        <v>0</v>
      </c>
      <c r="O28" s="137">
        <v>0</v>
      </c>
    </row>
    <row r="29" spans="2:15" ht="10.5" customHeight="1">
      <c r="B29" s="260" t="s">
        <v>524</v>
      </c>
      <c r="C29" s="258" t="s">
        <v>912</v>
      </c>
      <c r="D29" s="137">
        <v>0</v>
      </c>
      <c r="E29" s="137">
        <v>0</v>
      </c>
      <c r="F29" s="137">
        <v>0</v>
      </c>
      <c r="G29" s="137">
        <v>0</v>
      </c>
      <c r="H29" s="137">
        <v>0</v>
      </c>
      <c r="I29" s="137">
        <v>0</v>
      </c>
      <c r="J29" s="137">
        <v>0</v>
      </c>
      <c r="K29" s="137">
        <v>0</v>
      </c>
      <c r="L29" s="137">
        <v>0</v>
      </c>
      <c r="M29" s="137">
        <v>0</v>
      </c>
      <c r="N29" s="137">
        <v>0</v>
      </c>
      <c r="O29" s="137">
        <v>0</v>
      </c>
    </row>
    <row r="30" spans="2:15">
      <c r="B30" s="260" t="s">
        <v>806</v>
      </c>
      <c r="C30" s="258" t="s">
        <v>913</v>
      </c>
      <c r="D30" s="137">
        <v>0</v>
      </c>
      <c r="E30" s="137">
        <v>0</v>
      </c>
      <c r="F30" s="137">
        <v>0</v>
      </c>
      <c r="G30" s="137">
        <v>0</v>
      </c>
      <c r="H30" s="137">
        <v>0</v>
      </c>
      <c r="I30" s="137">
        <v>0</v>
      </c>
      <c r="J30" s="137">
        <v>0</v>
      </c>
      <c r="K30" s="137">
        <v>0</v>
      </c>
      <c r="L30" s="137">
        <v>0</v>
      </c>
      <c r="M30" s="137">
        <v>0</v>
      </c>
      <c r="N30" s="137">
        <v>0</v>
      </c>
      <c r="O30" s="137">
        <v>0</v>
      </c>
    </row>
    <row r="31" spans="2:15">
      <c r="B31" s="254" t="s">
        <v>525</v>
      </c>
      <c r="C31" s="255" t="s">
        <v>253</v>
      </c>
      <c r="D31" s="137">
        <v>3907058</v>
      </c>
      <c r="E31" s="257"/>
      <c r="F31" s="257"/>
      <c r="G31" s="137">
        <v>1476</v>
      </c>
      <c r="H31" s="257"/>
      <c r="I31" s="257"/>
      <c r="J31" s="257"/>
      <c r="K31" s="257"/>
      <c r="L31" s="257"/>
      <c r="M31" s="257"/>
      <c r="N31" s="257"/>
      <c r="O31" s="137">
        <v>1476</v>
      </c>
    </row>
    <row r="32" spans="2:15">
      <c r="B32" s="260" t="s">
        <v>526</v>
      </c>
      <c r="C32" s="258" t="s">
        <v>909</v>
      </c>
      <c r="D32" s="137">
        <v>151</v>
      </c>
      <c r="E32" s="257"/>
      <c r="F32" s="257"/>
      <c r="G32" s="137">
        <v>0</v>
      </c>
      <c r="H32" s="257"/>
      <c r="I32" s="257"/>
      <c r="J32" s="257"/>
      <c r="K32" s="257"/>
      <c r="L32" s="257"/>
      <c r="M32" s="257"/>
      <c r="N32" s="257"/>
      <c r="O32" s="137">
        <v>0</v>
      </c>
    </row>
    <row r="33" spans="2:15">
      <c r="B33" s="260" t="s">
        <v>807</v>
      </c>
      <c r="C33" s="258" t="s">
        <v>910</v>
      </c>
      <c r="D33" s="137">
        <v>68</v>
      </c>
      <c r="E33" s="257"/>
      <c r="F33" s="257"/>
      <c r="G33" s="137">
        <v>0</v>
      </c>
      <c r="H33" s="257"/>
      <c r="I33" s="257"/>
      <c r="J33" s="257"/>
      <c r="K33" s="257"/>
      <c r="L33" s="257"/>
      <c r="M33" s="257"/>
      <c r="N33" s="257"/>
      <c r="O33" s="137">
        <v>0</v>
      </c>
    </row>
    <row r="34" spans="2:15">
      <c r="B34" s="260" t="s">
        <v>808</v>
      </c>
      <c r="C34" s="258" t="s">
        <v>911</v>
      </c>
      <c r="D34" s="137">
        <v>15057</v>
      </c>
      <c r="E34" s="257"/>
      <c r="F34" s="257"/>
      <c r="G34" s="137">
        <v>0</v>
      </c>
      <c r="H34" s="257"/>
      <c r="I34" s="257"/>
      <c r="J34" s="257"/>
      <c r="K34" s="257"/>
      <c r="L34" s="257"/>
      <c r="M34" s="257"/>
      <c r="N34" s="257"/>
      <c r="O34" s="137">
        <v>0</v>
      </c>
    </row>
    <row r="35" spans="2:15">
      <c r="B35" s="260" t="s">
        <v>809</v>
      </c>
      <c r="C35" s="258" t="s">
        <v>912</v>
      </c>
      <c r="D35" s="137">
        <v>14931</v>
      </c>
      <c r="E35" s="257"/>
      <c r="F35" s="257"/>
      <c r="G35" s="137">
        <v>0</v>
      </c>
      <c r="H35" s="257"/>
      <c r="I35" s="257"/>
      <c r="J35" s="257"/>
      <c r="K35" s="257"/>
      <c r="L35" s="257"/>
      <c r="M35" s="257"/>
      <c r="N35" s="257"/>
      <c r="O35" s="137">
        <v>0</v>
      </c>
    </row>
    <row r="36" spans="2:15">
      <c r="B36" s="260" t="s">
        <v>810</v>
      </c>
      <c r="C36" s="258" t="s">
        <v>913</v>
      </c>
      <c r="D36" s="137">
        <v>3202606</v>
      </c>
      <c r="E36" s="257"/>
      <c r="F36" s="257"/>
      <c r="G36" s="137">
        <v>421</v>
      </c>
      <c r="H36" s="257"/>
      <c r="I36" s="257"/>
      <c r="J36" s="257"/>
      <c r="K36" s="257"/>
      <c r="L36" s="257"/>
      <c r="M36" s="257"/>
      <c r="N36" s="257"/>
      <c r="O36" s="137">
        <v>421</v>
      </c>
    </row>
    <row r="37" spans="2:15">
      <c r="B37" s="260" t="s">
        <v>811</v>
      </c>
      <c r="C37" s="258" t="s">
        <v>915</v>
      </c>
      <c r="D37" s="137">
        <v>674245</v>
      </c>
      <c r="E37" s="257"/>
      <c r="F37" s="257"/>
      <c r="G37" s="137">
        <v>1055</v>
      </c>
      <c r="H37" s="257"/>
      <c r="I37" s="257"/>
      <c r="J37" s="257"/>
      <c r="K37" s="257"/>
      <c r="L37" s="257"/>
      <c r="M37" s="257"/>
      <c r="N37" s="257"/>
      <c r="O37" s="137">
        <v>1055</v>
      </c>
    </row>
    <row r="38" spans="2:15">
      <c r="B38" s="173" t="s">
        <v>812</v>
      </c>
      <c r="C38" s="259" t="s">
        <v>66</v>
      </c>
      <c r="D38" s="135">
        <v>39168519</v>
      </c>
      <c r="E38" s="135">
        <v>35158807</v>
      </c>
      <c r="F38" s="135">
        <v>102654</v>
      </c>
      <c r="G38" s="135">
        <v>570868</v>
      </c>
      <c r="H38" s="135">
        <v>190557</v>
      </c>
      <c r="I38" s="135">
        <v>67955</v>
      </c>
      <c r="J38" s="135">
        <v>42195</v>
      </c>
      <c r="K38" s="135">
        <v>74392</v>
      </c>
      <c r="L38" s="135">
        <v>135116</v>
      </c>
      <c r="M38" s="135">
        <v>14082</v>
      </c>
      <c r="N38" s="135">
        <v>45095</v>
      </c>
      <c r="O38" s="135">
        <v>570868</v>
      </c>
    </row>
  </sheetData>
  <customSheetViews>
    <customSheetView guid="{EB80C77D-AF78-41A9-A5FE-A7459DA92422}">
      <selection activeCell="N55" sqref="N55"/>
      <pageMargins left="0.7" right="0.7" top="0.75" bottom="0.75" header="0.3" footer="0.3"/>
    </customSheetView>
    <customSheetView guid="{51337751-BEAF-43F3-8CC9-400B99E751E8}" topLeftCell="F4">
      <selection activeCell="Q54" sqref="Q54"/>
      <pageMargins left="0.7" right="0.7" top="0.75" bottom="0.75" header="0.3" footer="0.3"/>
      <pageSetup paperSize="9" orientation="portrait" r:id="rId1"/>
    </customSheetView>
    <customSheetView guid="{C83D4249-7B44-432A-B7FB-A6ACA6880240}" topLeftCell="A30">
      <selection activeCell="D4" sqref="D4"/>
      <pageMargins left="0.7" right="0.7" top="0.75" bottom="0.75" header="0.3" footer="0.3"/>
      <pageSetup paperSize="9" orientation="portrait" r:id="rId2"/>
    </customSheetView>
    <customSheetView guid="{D37F8A47-E42F-4741-BE8D-5D961F7BB394}" topLeftCell="A30">
      <selection activeCell="D4" sqref="D4"/>
      <pageMargins left="0.7" right="0.7" top="0.75" bottom="0.75" header="0.3" footer="0.3"/>
      <pageSetup paperSize="9" orientation="portrait" r:id="rId3"/>
    </customSheetView>
    <customSheetView guid="{697182B0-1BEF-4A85-93A0-596802852AF2}" topLeftCell="A22">
      <selection activeCell="D4" sqref="D4"/>
      <pageMargins left="0.7" right="0.7" top="0.75" bottom="0.75" header="0.3" footer="0.3"/>
      <pageSetup paperSize="9" orientation="portrait" r:id="rId4"/>
    </customSheetView>
    <customSheetView guid="{CFC92B1C-D4F2-414F-8F12-92F529035B08}" topLeftCell="A18">
      <selection activeCell="O20" sqref="O20"/>
      <pageMargins left="0.7" right="0.7" top="0.75" bottom="0.75" header="0.3" footer="0.3"/>
      <pageSetup paperSize="9" orientation="portrait" r:id="rId5"/>
    </customSheetView>
    <customSheetView guid="{21329C76-F86B-400D-B8F5-F75B383E5B14}">
      <selection activeCell="K19" sqref="K19"/>
      <pageMargins left="0.7" right="0.7" top="0.75" bottom="0.75" header="0.3" footer="0.3"/>
      <pageSetup paperSize="9" orientation="portrait" r:id="rId6"/>
    </customSheetView>
    <customSheetView guid="{D3393B8E-C3CB-4E3A-976E-E4CD065299F0}" topLeftCell="A57">
      <selection activeCell="D4" sqref="D4"/>
      <pageMargins left="0.7" right="0.7" top="0.75" bottom="0.75" header="0.3" footer="0.3"/>
      <pageSetup paperSize="9" orientation="portrait" r:id="rId7"/>
    </customSheetView>
    <customSheetView guid="{CA1DE4BE-C006-4405-B064-304EE6CCACF1}">
      <selection activeCell="K19" sqref="K19"/>
      <pageMargins left="0.7" right="0.7" top="0.75" bottom="0.75" header="0.3" footer="0.3"/>
      <pageSetup paperSize="9" orientation="portrait" r:id="rId8"/>
    </customSheetView>
    <customSheetView guid="{931AA63B-6827-4BF4-8E25-ED232A88A09C}" topLeftCell="A10">
      <selection activeCell="G17" sqref="G17"/>
      <pageMargins left="0.7" right="0.7" top="0.75" bottom="0.75" header="0.3" footer="0.3"/>
    </customSheetView>
    <customSheetView guid="{3AD1D9CC-D162-4119-AFCC-0AF9105FB248}">
      <selection activeCell="O20" sqref="O20"/>
      <pageMargins left="0.7" right="0.7" top="0.75" bottom="0.75" header="0.3" footer="0.3"/>
      <pageSetup paperSize="9" orientation="portrait" r:id="rId9"/>
    </customSheetView>
    <customSheetView guid="{7CCD1884-1631-4809-8751-AE0939C32419}">
      <selection activeCell="C4" sqref="C4"/>
      <pageMargins left="0.7" right="0.7" top="0.75" bottom="0.75" header="0.3" footer="0.3"/>
    </customSheetView>
    <customSheetView guid="{D2C72E70-F766-4D56-9E10-3C91A63BB7F3}">
      <selection activeCell="B9" sqref="B9"/>
      <pageMargins left="0.7" right="0.7" top="0.75" bottom="0.75" header="0.3" footer="0.3"/>
      <pageSetup paperSize="9" orientation="portrait" r:id="rId10"/>
    </customSheetView>
    <customSheetView guid="{7CA1DEE6-746E-4947-9BED-24AAED6E8B57}" topLeftCell="A7">
      <selection activeCell="H76" sqref="H76"/>
      <pageMargins left="0.7" right="0.7" top="0.75" bottom="0.75" header="0.3" footer="0.3"/>
    </customSheetView>
    <customSheetView guid="{FD092655-EBEC-4730-9895-1567D9B70D5F}" topLeftCell="A7">
      <selection activeCell="H76" sqref="H76"/>
      <pageMargins left="0.7" right="0.7" top="0.75" bottom="0.75" header="0.3" footer="0.3"/>
    </customSheetView>
    <customSheetView guid="{59094C18-3CB5-482F-AA6A-9C313A318EBB}">
      <selection activeCell="Q10" sqref="Q10"/>
      <pageMargins left="0.7" right="0.7" top="0.75" bottom="0.75" header="0.3" footer="0.3"/>
      <pageSetup paperSize="9" orientation="portrait" r:id="rId11"/>
    </customSheetView>
    <customSheetView guid="{08462586-B7E0-434D-B6F4-B2B21EAA5D46}">
      <selection activeCell="K19" sqref="K19"/>
      <pageMargins left="0.7" right="0.7" top="0.75" bottom="0.75" header="0.3" footer="0.3"/>
      <pageSetup paperSize="9" orientation="portrait" r:id="rId12"/>
    </customSheetView>
    <customSheetView guid="{F277ACEF-9FF8-431F-8537-DE60B790AA4F}" topLeftCell="A57">
      <selection activeCell="D4" sqref="D4"/>
      <pageMargins left="0.7" right="0.7" top="0.75" bottom="0.75" header="0.3" footer="0.3"/>
      <pageSetup paperSize="9" orientation="portrait" r:id="rId13"/>
    </customSheetView>
    <customSheetView guid="{3FCB7B24-049F-4685-83CB-5231093E0117}" topLeftCell="A57">
      <selection activeCell="D4" sqref="D4"/>
      <pageMargins left="0.7" right="0.7" top="0.75" bottom="0.75" header="0.3" footer="0.3"/>
      <pageSetup paperSize="9" orientation="portrait" r:id="rId14"/>
    </customSheetView>
    <customSheetView guid="{5AF40965-2356-4A48-B6FA-CB814CA4D7B2}" topLeftCell="A22">
      <selection activeCell="D4" sqref="D4"/>
      <pageMargins left="0.7" right="0.7" top="0.75" bottom="0.75" header="0.3" footer="0.3"/>
      <pageSetup paperSize="9" orientation="portrait" r:id="rId15"/>
    </customSheetView>
    <customSheetView guid="{BE68C6EB-1B64-4B3E-8DDC-CA26F318E610}" topLeftCell="A30">
      <selection activeCell="D4" sqref="D4"/>
      <pageMargins left="0.7" right="0.7" top="0.75" bottom="0.75" header="0.3" footer="0.3"/>
      <pageSetup paperSize="9" orientation="portrait" r:id="rId16"/>
    </customSheetView>
    <customSheetView guid="{DB462ED3-28DC-47D7-98F7-CED01F66E2C7}" topLeftCell="A22">
      <selection activeCell="D4" sqref="D4"/>
      <pageMargins left="0.7" right="0.7" top="0.75" bottom="0.75" header="0.3" footer="0.3"/>
      <pageSetup paperSize="9" orientation="portrait" r:id="rId17"/>
    </customSheetView>
    <customSheetView guid="{5DDDA852-2807-4645-BC75-EBD4EF3323A7}">
      <selection activeCell="C4" sqref="C4"/>
      <pageMargins left="0.7" right="0.7" top="0.75" bottom="0.75" header="0.3" footer="0.3"/>
    </customSheetView>
  </customSheetViews>
  <mergeCells count="3">
    <mergeCell ref="D13:F13"/>
    <mergeCell ref="G13:O13"/>
    <mergeCell ref="D12:O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R99"/>
  <sheetViews>
    <sheetView showGridLines="0" zoomScaleNormal="100" workbookViewId="0">
      <selection activeCell="Q74" sqref="Q74"/>
    </sheetView>
  </sheetViews>
  <sheetFormatPr defaultColWidth="9.140625" defaultRowHeight="12"/>
  <cols>
    <col min="1" max="1" width="5.85546875" style="3" customWidth="1"/>
    <col min="2" max="2" width="4.85546875" style="3" customWidth="1"/>
    <col min="3" max="3" width="23" style="3" customWidth="1"/>
    <col min="4" max="4" width="11.42578125" style="3" customWidth="1"/>
    <col min="5" max="5" width="19" style="3" bestFit="1" customWidth="1"/>
    <col min="6" max="6" width="12.42578125" style="3" customWidth="1"/>
    <col min="7" max="7" width="13.5703125" style="3" customWidth="1"/>
    <col min="8" max="8" width="10" style="3" bestFit="1" customWidth="1"/>
    <col min="9" max="9" width="14.42578125" style="3" customWidth="1"/>
    <col min="10" max="10" width="16.85546875" style="3" customWidth="1"/>
    <col min="11" max="13" width="9.140625" style="3"/>
    <col min="14" max="15" width="26.28515625" style="3" customWidth="1"/>
    <col min="16" max="16384" width="9.140625" style="3"/>
  </cols>
  <sheetData>
    <row r="1" spans="1:15" ht="12.75">
      <c r="A1" s="505" t="str">
        <f>HYPERLINK("#INDEX!A2","back to index page")</f>
        <v>back to index page</v>
      </c>
      <c r="B1" s="761"/>
      <c r="C1" s="761"/>
    </row>
    <row r="2" spans="1:15" ht="12.75">
      <c r="A2"/>
      <c r="B2"/>
    </row>
    <row r="3" spans="1:15" ht="12.75">
      <c r="A3"/>
      <c r="B3"/>
    </row>
    <row r="4" spans="1:15" ht="12.75">
      <c r="A4"/>
      <c r="B4"/>
    </row>
    <row r="5" spans="1:15" ht="12.75">
      <c r="A5"/>
      <c r="B5"/>
    </row>
    <row r="6" spans="1:15" ht="12.75">
      <c r="A6"/>
      <c r="B6"/>
    </row>
    <row r="7" spans="1:15" ht="12.75">
      <c r="A7"/>
      <c r="B7"/>
    </row>
    <row r="8" spans="1:15" ht="12.75">
      <c r="A8"/>
      <c r="B8"/>
    </row>
    <row r="9" spans="1:15">
      <c r="B9" s="403" t="s">
        <v>1034</v>
      </c>
      <c r="C9" s="404"/>
      <c r="D9" s="404"/>
      <c r="E9" s="404"/>
      <c r="F9" s="404"/>
      <c r="G9" s="404"/>
      <c r="H9" s="404"/>
      <c r="I9" s="404"/>
      <c r="J9" s="404"/>
    </row>
    <row r="11" spans="1:15" ht="12.75" customHeight="1">
      <c r="H11" s="812" t="s">
        <v>52</v>
      </c>
      <c r="I11" s="812"/>
      <c r="J11" s="812"/>
    </row>
    <row r="12" spans="1:15" ht="12" customHeight="1">
      <c r="B12" s="38"/>
      <c r="C12" s="38"/>
      <c r="D12" s="860" t="s">
        <v>622</v>
      </c>
      <c r="E12" s="861"/>
      <c r="F12" s="861"/>
      <c r="G12" s="862"/>
      <c r="H12" s="863" t="s">
        <v>618</v>
      </c>
      <c r="I12" s="816" t="s">
        <v>621</v>
      </c>
      <c r="J12" s="816" t="s">
        <v>619</v>
      </c>
    </row>
    <row r="13" spans="1:15" ht="12" customHeight="1">
      <c r="B13" s="38"/>
      <c r="C13" s="38"/>
      <c r="D13" s="545"/>
      <c r="E13" s="546" t="s">
        <v>248</v>
      </c>
      <c r="F13" s="547"/>
      <c r="G13" s="816" t="s">
        <v>623</v>
      </c>
      <c r="H13" s="864"/>
      <c r="I13" s="823"/>
      <c r="J13" s="823"/>
      <c r="N13" s="859" t="s">
        <v>1911</v>
      </c>
      <c r="O13" s="859"/>
    </row>
    <row r="14" spans="1:15" ht="36" customHeight="1">
      <c r="B14" s="38"/>
      <c r="C14" s="38"/>
      <c r="D14" s="544"/>
      <c r="E14" s="544"/>
      <c r="F14" s="548" t="s">
        <v>126</v>
      </c>
      <c r="G14" s="817"/>
      <c r="H14" s="865"/>
      <c r="I14" s="817"/>
      <c r="J14" s="817"/>
      <c r="N14" s="801" t="s">
        <v>1912</v>
      </c>
      <c r="O14" s="801" t="s">
        <v>1913</v>
      </c>
    </row>
    <row r="15" spans="1:15" ht="12.75" customHeight="1">
      <c r="D15" s="106" t="s">
        <v>33</v>
      </c>
      <c r="E15" s="106" t="s">
        <v>56</v>
      </c>
      <c r="F15" s="106" t="s">
        <v>57</v>
      </c>
      <c r="G15" s="106" t="s">
        <v>1045</v>
      </c>
      <c r="H15" s="106" t="s">
        <v>58</v>
      </c>
      <c r="I15" s="106" t="s">
        <v>1046</v>
      </c>
      <c r="J15" s="106" t="s">
        <v>1047</v>
      </c>
      <c r="N15" s="800" t="s">
        <v>91</v>
      </c>
      <c r="O15" s="800" t="s">
        <v>90</v>
      </c>
    </row>
    <row r="16" spans="1:15" ht="13.35" customHeight="1">
      <c r="B16" s="61" t="s">
        <v>2</v>
      </c>
      <c r="C16" s="170" t="s">
        <v>624</v>
      </c>
      <c r="D16" s="135">
        <v>30501548</v>
      </c>
      <c r="E16" s="135">
        <v>569392</v>
      </c>
      <c r="F16" s="135">
        <v>569392</v>
      </c>
      <c r="G16" s="135">
        <v>30501548</v>
      </c>
      <c r="H16" s="135">
        <v>-752709</v>
      </c>
      <c r="I16" s="266"/>
      <c r="J16" s="135">
        <v>0</v>
      </c>
      <c r="N16" s="800" t="s">
        <v>78</v>
      </c>
      <c r="O16" s="800" t="s">
        <v>629</v>
      </c>
    </row>
    <row r="17" spans="2:15">
      <c r="B17" s="60" t="s">
        <v>3</v>
      </c>
      <c r="C17" s="60" t="s">
        <v>67</v>
      </c>
      <c r="D17" s="137">
        <v>24384247</v>
      </c>
      <c r="E17" s="137">
        <v>476253</v>
      </c>
      <c r="F17" s="137">
        <v>476253</v>
      </c>
      <c r="G17" s="137">
        <v>24384247</v>
      </c>
      <c r="H17" s="137">
        <v>-658395</v>
      </c>
      <c r="I17" s="267"/>
      <c r="J17" s="137">
        <v>0</v>
      </c>
      <c r="N17" s="800" t="s">
        <v>71</v>
      </c>
      <c r="O17" s="800" t="s">
        <v>87</v>
      </c>
    </row>
    <row r="18" spans="2:15">
      <c r="B18" s="60" t="s">
        <v>4</v>
      </c>
      <c r="C18" s="60" t="s">
        <v>70</v>
      </c>
      <c r="D18" s="137">
        <v>2465037</v>
      </c>
      <c r="E18" s="137">
        <v>26</v>
      </c>
      <c r="F18" s="137">
        <v>26</v>
      </c>
      <c r="G18" s="137">
        <v>2465037</v>
      </c>
      <c r="H18" s="137">
        <v>-3954</v>
      </c>
      <c r="I18" s="267"/>
      <c r="J18" s="137">
        <v>0</v>
      </c>
      <c r="N18" s="800" t="s">
        <v>1900</v>
      </c>
      <c r="O18" s="800" t="s">
        <v>98</v>
      </c>
    </row>
    <row r="19" spans="2:15">
      <c r="B19" s="60" t="s">
        <v>5</v>
      </c>
      <c r="C19" s="60" t="s">
        <v>74</v>
      </c>
      <c r="D19" s="137">
        <v>415819</v>
      </c>
      <c r="E19" s="137">
        <v>61</v>
      </c>
      <c r="F19" s="137">
        <v>61</v>
      </c>
      <c r="G19" s="137">
        <v>415819</v>
      </c>
      <c r="H19" s="137">
        <v>-1474</v>
      </c>
      <c r="I19" s="267"/>
      <c r="J19" s="137">
        <v>0</v>
      </c>
      <c r="N19" s="800" t="s">
        <v>1914</v>
      </c>
      <c r="O19" s="800" t="s">
        <v>72</v>
      </c>
    </row>
    <row r="20" spans="2:15">
      <c r="B20" s="60" t="s">
        <v>6</v>
      </c>
      <c r="C20" s="60" t="s">
        <v>89</v>
      </c>
      <c r="D20" s="137">
        <v>331859</v>
      </c>
      <c r="E20" s="137">
        <v>95</v>
      </c>
      <c r="F20" s="137">
        <v>95</v>
      </c>
      <c r="G20" s="137">
        <v>331859</v>
      </c>
      <c r="H20" s="137">
        <v>-294</v>
      </c>
      <c r="I20" s="267"/>
      <c r="J20" s="137">
        <v>0</v>
      </c>
      <c r="N20" s="800" t="s">
        <v>93</v>
      </c>
      <c r="O20" s="800" t="s">
        <v>74</v>
      </c>
    </row>
    <row r="21" spans="2:15">
      <c r="B21" s="60" t="s">
        <v>7</v>
      </c>
      <c r="C21" s="60" t="s">
        <v>72</v>
      </c>
      <c r="D21" s="137">
        <v>300462</v>
      </c>
      <c r="E21" s="137">
        <v>525</v>
      </c>
      <c r="F21" s="137">
        <v>525</v>
      </c>
      <c r="G21" s="137">
        <v>300462</v>
      </c>
      <c r="H21" s="137">
        <v>-3393</v>
      </c>
      <c r="I21" s="267"/>
      <c r="J21" s="137">
        <v>0</v>
      </c>
      <c r="N21" s="800" t="s">
        <v>894</v>
      </c>
      <c r="O21" s="800" t="s">
        <v>99</v>
      </c>
    </row>
    <row r="22" spans="2:15">
      <c r="B22" s="60" t="s">
        <v>8</v>
      </c>
      <c r="C22" s="60" t="s">
        <v>95</v>
      </c>
      <c r="D22" s="137">
        <v>292032</v>
      </c>
      <c r="E22" s="137">
        <v>161</v>
      </c>
      <c r="F22" s="137">
        <v>161</v>
      </c>
      <c r="G22" s="137">
        <v>292032</v>
      </c>
      <c r="H22" s="137">
        <v>-8360</v>
      </c>
      <c r="I22" s="267"/>
      <c r="J22" s="137">
        <v>0</v>
      </c>
      <c r="N22" s="800" t="s">
        <v>84</v>
      </c>
      <c r="O22" s="800" t="s">
        <v>83</v>
      </c>
    </row>
    <row r="23" spans="2:15">
      <c r="B23" s="60" t="s">
        <v>9</v>
      </c>
      <c r="C23" s="15" t="s">
        <v>69</v>
      </c>
      <c r="D23" s="137">
        <v>288881</v>
      </c>
      <c r="E23" s="137">
        <v>55</v>
      </c>
      <c r="F23" s="137">
        <v>55</v>
      </c>
      <c r="G23" s="137">
        <v>288881</v>
      </c>
      <c r="H23" s="137">
        <v>-315</v>
      </c>
      <c r="I23" s="267"/>
      <c r="J23" s="137">
        <v>0</v>
      </c>
      <c r="N23" s="800" t="s">
        <v>556</v>
      </c>
      <c r="O23" s="800" t="s">
        <v>76</v>
      </c>
    </row>
    <row r="24" spans="2:15">
      <c r="B24" s="60" t="s">
        <v>10</v>
      </c>
      <c r="C24" s="15" t="s">
        <v>97</v>
      </c>
      <c r="D24" s="137">
        <v>276448</v>
      </c>
      <c r="E24" s="137">
        <v>0</v>
      </c>
      <c r="F24" s="137">
        <v>0</v>
      </c>
      <c r="G24" s="137">
        <v>276448</v>
      </c>
      <c r="H24" s="137">
        <v>-168</v>
      </c>
      <c r="I24" s="267"/>
      <c r="J24" s="137">
        <v>0</v>
      </c>
      <c r="N24" s="800" t="s">
        <v>1886</v>
      </c>
      <c r="O24" s="800" t="s">
        <v>78</v>
      </c>
    </row>
    <row r="25" spans="2:15">
      <c r="B25" s="60" t="s">
        <v>11</v>
      </c>
      <c r="C25" s="60" t="s">
        <v>73</v>
      </c>
      <c r="D25" s="137">
        <v>244463</v>
      </c>
      <c r="E25" s="137">
        <v>87</v>
      </c>
      <c r="F25" s="137">
        <v>87</v>
      </c>
      <c r="G25" s="137">
        <v>244463</v>
      </c>
      <c r="H25" s="137">
        <v>-274</v>
      </c>
      <c r="I25" s="267"/>
      <c r="J25" s="137">
        <v>0</v>
      </c>
      <c r="N25" s="800" t="s">
        <v>82</v>
      </c>
      <c r="O25" s="800" t="s">
        <v>97</v>
      </c>
    </row>
    <row r="26" spans="2:15">
      <c r="B26" s="60">
        <v>11</v>
      </c>
      <c r="C26" s="60" t="s">
        <v>75</v>
      </c>
      <c r="D26" s="137">
        <v>217292</v>
      </c>
      <c r="E26" s="137">
        <v>0</v>
      </c>
      <c r="F26" s="137">
        <v>0</v>
      </c>
      <c r="G26" s="137">
        <v>217292</v>
      </c>
      <c r="H26" s="137">
        <v>-54</v>
      </c>
      <c r="I26" s="267"/>
      <c r="J26" s="137">
        <v>0</v>
      </c>
      <c r="N26" s="800" t="s">
        <v>68</v>
      </c>
      <c r="O26" s="800" t="s">
        <v>86</v>
      </c>
    </row>
    <row r="27" spans="2:15">
      <c r="B27" s="60">
        <v>12</v>
      </c>
      <c r="C27" s="60" t="s">
        <v>102</v>
      </c>
      <c r="D27" s="137">
        <v>1285008</v>
      </c>
      <c r="E27" s="137">
        <v>92129</v>
      </c>
      <c r="F27" s="137">
        <v>92129</v>
      </c>
      <c r="G27" s="137">
        <v>1285008</v>
      </c>
      <c r="H27" s="137">
        <v>-76028</v>
      </c>
      <c r="I27" s="267"/>
      <c r="J27" s="137">
        <v>0</v>
      </c>
      <c r="N27" s="800" t="s">
        <v>629</v>
      </c>
      <c r="O27" s="800" t="s">
        <v>79</v>
      </c>
    </row>
    <row r="28" spans="2:15" ht="12.6" customHeight="1">
      <c r="B28" s="61">
        <v>13</v>
      </c>
      <c r="C28" s="170" t="s">
        <v>253</v>
      </c>
      <c r="D28" s="135">
        <v>3908534</v>
      </c>
      <c r="E28" s="135">
        <v>1476</v>
      </c>
      <c r="F28" s="135">
        <v>1476</v>
      </c>
      <c r="G28" s="266"/>
      <c r="H28" s="266"/>
      <c r="I28" s="135">
        <v>44687</v>
      </c>
      <c r="J28" s="266"/>
      <c r="N28" s="800" t="s">
        <v>1915</v>
      </c>
      <c r="O28" s="800" t="s">
        <v>81</v>
      </c>
    </row>
    <row r="29" spans="2:15">
      <c r="B29" s="60">
        <v>14</v>
      </c>
      <c r="C29" s="60" t="s">
        <v>67</v>
      </c>
      <c r="D29" s="137">
        <v>3891086</v>
      </c>
      <c r="E29" s="137">
        <v>1433</v>
      </c>
      <c r="F29" s="137">
        <v>1433</v>
      </c>
      <c r="G29" s="267"/>
      <c r="H29" s="267"/>
      <c r="I29" s="137">
        <v>44593</v>
      </c>
      <c r="J29" s="267"/>
      <c r="N29" s="800" t="s">
        <v>94</v>
      </c>
      <c r="O29" s="800" t="s">
        <v>91</v>
      </c>
    </row>
    <row r="30" spans="2:15">
      <c r="B30" s="60">
        <v>15</v>
      </c>
      <c r="C30" s="60" t="s">
        <v>68</v>
      </c>
      <c r="D30" s="137">
        <v>4214</v>
      </c>
      <c r="E30" s="137">
        <v>1</v>
      </c>
      <c r="F30" s="137">
        <v>1</v>
      </c>
      <c r="G30" s="267"/>
      <c r="H30" s="267"/>
      <c r="I30" s="137">
        <v>25</v>
      </c>
      <c r="J30" s="267"/>
      <c r="N30" s="800" t="s">
        <v>98</v>
      </c>
      <c r="O30" s="800" t="s">
        <v>1880</v>
      </c>
    </row>
    <row r="31" spans="2:15">
      <c r="B31" s="60">
        <v>16</v>
      </c>
      <c r="C31" s="60" t="s">
        <v>96</v>
      </c>
      <c r="D31" s="137">
        <v>2773</v>
      </c>
      <c r="E31" s="137">
        <v>0</v>
      </c>
      <c r="F31" s="137">
        <v>0</v>
      </c>
      <c r="G31" s="268"/>
      <c r="H31" s="268"/>
      <c r="I31" s="137">
        <v>18</v>
      </c>
      <c r="J31" s="268"/>
      <c r="N31" s="800" t="s">
        <v>90</v>
      </c>
      <c r="O31" s="800" t="s">
        <v>1899</v>
      </c>
    </row>
    <row r="32" spans="2:15">
      <c r="B32" s="60">
        <v>17</v>
      </c>
      <c r="C32" s="60" t="s">
        <v>70</v>
      </c>
      <c r="D32" s="137">
        <v>1851</v>
      </c>
      <c r="E32" s="137">
        <v>0</v>
      </c>
      <c r="F32" s="137">
        <v>0</v>
      </c>
      <c r="G32" s="267"/>
      <c r="H32" s="267"/>
      <c r="I32" s="137">
        <v>4</v>
      </c>
      <c r="J32" s="267"/>
      <c r="N32" s="800" t="s">
        <v>1916</v>
      </c>
      <c r="O32" s="800" t="s">
        <v>261</v>
      </c>
    </row>
    <row r="33" spans="2:18" s="13" customFormat="1">
      <c r="B33" s="60">
        <v>18</v>
      </c>
      <c r="C33" s="60" t="s">
        <v>71</v>
      </c>
      <c r="D33" s="137">
        <v>1811</v>
      </c>
      <c r="E33" s="137">
        <v>1</v>
      </c>
      <c r="F33" s="137">
        <v>1</v>
      </c>
      <c r="G33" s="268"/>
      <c r="H33" s="268"/>
      <c r="I33" s="137">
        <v>11</v>
      </c>
      <c r="J33" s="268"/>
      <c r="K33" s="3"/>
      <c r="L33" s="3"/>
      <c r="M33" s="3"/>
      <c r="N33" s="800" t="s">
        <v>264</v>
      </c>
      <c r="O33" s="800" t="s">
        <v>92</v>
      </c>
      <c r="P33" s="3"/>
      <c r="Q33" s="3"/>
      <c r="R33" s="3"/>
    </row>
    <row r="34" spans="2:18">
      <c r="B34" s="60">
        <v>19</v>
      </c>
      <c r="C34" s="60" t="s">
        <v>556</v>
      </c>
      <c r="D34" s="137">
        <v>898</v>
      </c>
      <c r="E34" s="137">
        <v>0</v>
      </c>
      <c r="F34" s="137">
        <v>0</v>
      </c>
      <c r="G34" s="268"/>
      <c r="H34" s="268"/>
      <c r="I34" s="137">
        <v>3</v>
      </c>
      <c r="J34" s="268"/>
      <c r="N34" s="800" t="s">
        <v>1917</v>
      </c>
      <c r="O34" s="800" t="s">
        <v>95</v>
      </c>
    </row>
    <row r="35" spans="2:18">
      <c r="B35" s="60">
        <v>20</v>
      </c>
      <c r="C35" s="60" t="s">
        <v>84</v>
      </c>
      <c r="D35" s="137">
        <v>824</v>
      </c>
      <c r="E35" s="137">
        <v>0</v>
      </c>
      <c r="F35" s="137">
        <v>0</v>
      </c>
      <c r="G35" s="268"/>
      <c r="H35" s="268"/>
      <c r="I35" s="137">
        <v>2</v>
      </c>
      <c r="J35" s="268"/>
      <c r="N35" s="800" t="s">
        <v>99</v>
      </c>
      <c r="O35" s="800" t="s">
        <v>1927</v>
      </c>
    </row>
    <row r="36" spans="2:18">
      <c r="B36" s="60">
        <v>21</v>
      </c>
      <c r="C36" s="60" t="s">
        <v>73</v>
      </c>
      <c r="D36" s="137">
        <v>745</v>
      </c>
      <c r="E36" s="137">
        <v>0</v>
      </c>
      <c r="F36" s="137">
        <v>0</v>
      </c>
      <c r="G36" s="268"/>
      <c r="H36" s="268"/>
      <c r="I36" s="137">
        <v>3</v>
      </c>
      <c r="J36" s="268"/>
      <c r="N36" s="800" t="s">
        <v>83</v>
      </c>
      <c r="O36" s="800" t="s">
        <v>894</v>
      </c>
    </row>
    <row r="37" spans="2:18">
      <c r="B37" s="60">
        <v>22</v>
      </c>
      <c r="C37" s="60" t="s">
        <v>89</v>
      </c>
      <c r="D37" s="137">
        <v>676</v>
      </c>
      <c r="E37" s="137">
        <v>0</v>
      </c>
      <c r="F37" s="137">
        <v>0</v>
      </c>
      <c r="G37" s="268"/>
      <c r="H37" s="268"/>
      <c r="I37" s="137">
        <v>2</v>
      </c>
      <c r="J37" s="268"/>
      <c r="N37" s="800" t="s">
        <v>76</v>
      </c>
      <c r="O37" s="800" t="s">
        <v>1922</v>
      </c>
    </row>
    <row r="38" spans="2:18" s="13" customFormat="1">
      <c r="B38" s="60">
        <v>23</v>
      </c>
      <c r="C38" s="60" t="s">
        <v>69</v>
      </c>
      <c r="D38" s="137">
        <v>569</v>
      </c>
      <c r="E38" s="137">
        <v>0</v>
      </c>
      <c r="F38" s="137">
        <v>0</v>
      </c>
      <c r="G38" s="268"/>
      <c r="H38" s="268"/>
      <c r="I38" s="137">
        <v>4</v>
      </c>
      <c r="J38" s="268"/>
      <c r="K38" s="3"/>
      <c r="L38" s="3"/>
      <c r="M38" s="3"/>
      <c r="N38" s="800" t="s">
        <v>96</v>
      </c>
      <c r="O38" s="800" t="s">
        <v>265</v>
      </c>
      <c r="P38" s="3"/>
      <c r="Q38" s="3"/>
      <c r="R38" s="3"/>
    </row>
    <row r="39" spans="2:18">
      <c r="B39" s="60">
        <v>24</v>
      </c>
      <c r="C39" s="60" t="s">
        <v>102</v>
      </c>
      <c r="D39" s="137">
        <v>3087</v>
      </c>
      <c r="E39" s="137">
        <v>41</v>
      </c>
      <c r="F39" s="137">
        <v>41</v>
      </c>
      <c r="G39" s="268"/>
      <c r="H39" s="268"/>
      <c r="I39" s="137">
        <v>22</v>
      </c>
      <c r="J39" s="268"/>
      <c r="N39" s="800" t="s">
        <v>77</v>
      </c>
      <c r="O39" s="800" t="s">
        <v>264</v>
      </c>
    </row>
    <row r="40" spans="2:18">
      <c r="B40" s="61">
        <v>25</v>
      </c>
      <c r="C40" s="170" t="s">
        <v>66</v>
      </c>
      <c r="D40" s="135">
        <v>34410082</v>
      </c>
      <c r="E40" s="135">
        <v>570868</v>
      </c>
      <c r="F40" s="135">
        <v>570868</v>
      </c>
      <c r="G40" s="135">
        <v>30501548</v>
      </c>
      <c r="H40" s="135">
        <v>-752709</v>
      </c>
      <c r="I40" s="135">
        <v>44687</v>
      </c>
      <c r="J40" s="135">
        <v>0</v>
      </c>
      <c r="N40" s="800" t="s">
        <v>1918</v>
      </c>
      <c r="O40" s="800" t="s">
        <v>100</v>
      </c>
    </row>
    <row r="41" spans="2:18">
      <c r="C41" s="169"/>
      <c r="D41" s="169"/>
      <c r="E41" s="169"/>
      <c r="F41" s="169"/>
      <c r="G41" s="169"/>
      <c r="N41" s="800" t="s">
        <v>86</v>
      </c>
      <c r="O41" s="800" t="s">
        <v>94</v>
      </c>
    </row>
    <row r="42" spans="2:18">
      <c r="C42" s="169"/>
      <c r="D42" s="169"/>
      <c r="E42" s="169"/>
      <c r="F42" s="169"/>
      <c r="G42" s="169"/>
      <c r="N42" s="800" t="s">
        <v>100</v>
      </c>
      <c r="O42" s="800" t="s">
        <v>262</v>
      </c>
    </row>
    <row r="43" spans="2:18">
      <c r="C43" s="169"/>
      <c r="D43" s="169"/>
      <c r="E43" s="169"/>
      <c r="F43" s="169"/>
      <c r="G43" s="169"/>
      <c r="N43" s="800" t="s">
        <v>88</v>
      </c>
      <c r="O43" s="800" t="s">
        <v>1892</v>
      </c>
    </row>
    <row r="44" spans="2:18">
      <c r="C44" s="169"/>
      <c r="D44" s="169"/>
      <c r="E44" s="169"/>
      <c r="F44" s="169"/>
      <c r="G44" s="169"/>
      <c r="N44" s="800" t="s">
        <v>261</v>
      </c>
      <c r="O44" s="800" t="s">
        <v>77</v>
      </c>
    </row>
    <row r="45" spans="2:18">
      <c r="C45" s="169"/>
      <c r="D45" s="169"/>
      <c r="E45" s="169"/>
      <c r="F45" s="169"/>
      <c r="G45" s="169"/>
      <c r="N45" s="800" t="s">
        <v>92</v>
      </c>
      <c r="O45" s="800" t="s">
        <v>1906</v>
      </c>
    </row>
    <row r="46" spans="2:18">
      <c r="C46" s="169"/>
      <c r="D46" s="169"/>
      <c r="E46" s="169"/>
      <c r="F46" s="169"/>
      <c r="G46" s="169"/>
      <c r="N46" s="800" t="s">
        <v>265</v>
      </c>
      <c r="O46" s="800" t="s">
        <v>1928</v>
      </c>
    </row>
    <row r="47" spans="2:18">
      <c r="C47" s="169"/>
      <c r="D47" s="169"/>
      <c r="E47" s="169"/>
      <c r="F47" s="169"/>
      <c r="G47" s="169"/>
      <c r="N47" s="800" t="s">
        <v>642</v>
      </c>
      <c r="O47" s="800" t="s">
        <v>606</v>
      </c>
    </row>
    <row r="48" spans="2:18">
      <c r="C48" s="169"/>
      <c r="D48" s="169"/>
      <c r="E48" s="169"/>
      <c r="F48" s="169"/>
      <c r="G48" s="169"/>
      <c r="N48" s="800" t="s">
        <v>1919</v>
      </c>
      <c r="O48" s="800" t="s">
        <v>1905</v>
      </c>
    </row>
    <row r="49" spans="3:15">
      <c r="C49" s="169"/>
      <c r="D49" s="169"/>
      <c r="E49" s="169"/>
      <c r="F49" s="169"/>
      <c r="G49" s="169"/>
      <c r="N49" s="800" t="s">
        <v>87</v>
      </c>
      <c r="O49" s="800" t="s">
        <v>1900</v>
      </c>
    </row>
    <row r="50" spans="3:15">
      <c r="C50" s="169"/>
      <c r="D50" s="169"/>
      <c r="E50" s="169"/>
      <c r="F50" s="169"/>
      <c r="G50" s="169"/>
      <c r="N50" s="800" t="s">
        <v>632</v>
      </c>
      <c r="O50" s="800" t="s">
        <v>80</v>
      </c>
    </row>
    <row r="51" spans="3:15">
      <c r="C51" s="169"/>
      <c r="D51" s="169"/>
      <c r="E51" s="169"/>
      <c r="F51" s="169"/>
      <c r="G51" s="169"/>
      <c r="N51" s="800" t="s">
        <v>262</v>
      </c>
      <c r="O51" s="800" t="s">
        <v>101</v>
      </c>
    </row>
    <row r="52" spans="3:15">
      <c r="C52" s="169"/>
      <c r="D52" s="169"/>
      <c r="E52" s="169"/>
      <c r="F52" s="169"/>
      <c r="G52" s="169"/>
      <c r="N52" s="800" t="s">
        <v>80</v>
      </c>
      <c r="O52" s="800" t="s">
        <v>1915</v>
      </c>
    </row>
    <row r="53" spans="3:15">
      <c r="C53" s="169"/>
      <c r="D53" s="169"/>
      <c r="E53" s="169"/>
      <c r="F53" s="169"/>
      <c r="G53" s="169"/>
      <c r="N53" s="800" t="s">
        <v>263</v>
      </c>
      <c r="O53" s="800" t="s">
        <v>642</v>
      </c>
    </row>
    <row r="54" spans="3:15">
      <c r="C54" s="169"/>
      <c r="D54" s="169"/>
      <c r="E54" s="169"/>
      <c r="F54" s="169"/>
      <c r="G54" s="169"/>
      <c r="N54" s="800" t="s">
        <v>81</v>
      </c>
      <c r="O54" s="800" t="s">
        <v>93</v>
      </c>
    </row>
    <row r="55" spans="3:15">
      <c r="C55" s="169"/>
      <c r="D55" s="169"/>
      <c r="E55" s="169"/>
      <c r="F55" s="169"/>
      <c r="G55" s="169"/>
      <c r="N55" s="800" t="s">
        <v>85</v>
      </c>
      <c r="O55" s="800" t="s">
        <v>1893</v>
      </c>
    </row>
    <row r="56" spans="3:15">
      <c r="C56" s="169"/>
      <c r="D56" s="169"/>
      <c r="E56" s="169"/>
      <c r="F56" s="169"/>
      <c r="G56" s="169"/>
      <c r="N56" s="800" t="s">
        <v>1920</v>
      </c>
      <c r="O56" s="800" t="s">
        <v>1909</v>
      </c>
    </row>
    <row r="57" spans="3:15">
      <c r="C57" s="169"/>
      <c r="D57" s="169"/>
      <c r="E57" s="169"/>
      <c r="F57" s="169"/>
      <c r="G57" s="169"/>
      <c r="N57" s="800" t="s">
        <v>703</v>
      </c>
      <c r="O57" s="800" t="s">
        <v>75</v>
      </c>
    </row>
    <row r="58" spans="3:15">
      <c r="C58" s="169"/>
      <c r="D58" s="169"/>
      <c r="E58" s="169"/>
      <c r="F58" s="169"/>
      <c r="G58" s="169"/>
      <c r="N58" s="800" t="s">
        <v>79</v>
      </c>
      <c r="O58" s="800" t="s">
        <v>1916</v>
      </c>
    </row>
    <row r="59" spans="3:15">
      <c r="C59" s="169"/>
      <c r="D59" s="169"/>
      <c r="E59" s="169"/>
      <c r="F59" s="169"/>
      <c r="G59" s="169"/>
      <c r="N59" s="800" t="s">
        <v>1921</v>
      </c>
      <c r="O59" s="800" t="s">
        <v>85</v>
      </c>
    </row>
    <row r="60" spans="3:15">
      <c r="N60" s="800" t="s">
        <v>630</v>
      </c>
      <c r="O60" s="800" t="s">
        <v>82</v>
      </c>
    </row>
    <row r="61" spans="3:15">
      <c r="N61" s="800" t="s">
        <v>1899</v>
      </c>
      <c r="O61" s="800" t="s">
        <v>703</v>
      </c>
    </row>
    <row r="62" spans="3:15">
      <c r="N62" s="800" t="s">
        <v>101</v>
      </c>
      <c r="O62" s="800" t="s">
        <v>1920</v>
      </c>
    </row>
    <row r="63" spans="3:15">
      <c r="N63" s="800" t="s">
        <v>631</v>
      </c>
      <c r="O63" s="800" t="s">
        <v>1898</v>
      </c>
    </row>
    <row r="64" spans="3:15">
      <c r="N64" s="800" t="s">
        <v>1906</v>
      </c>
      <c r="O64" s="800" t="s">
        <v>631</v>
      </c>
    </row>
    <row r="65" spans="14:15">
      <c r="N65" s="800" t="s">
        <v>641</v>
      </c>
      <c r="O65" s="800" t="s">
        <v>88</v>
      </c>
    </row>
    <row r="66" spans="14:15">
      <c r="N66" s="800" t="s">
        <v>606</v>
      </c>
      <c r="O66" s="800" t="s">
        <v>1887</v>
      </c>
    </row>
    <row r="67" spans="14:15">
      <c r="N67" s="800" t="s">
        <v>640</v>
      </c>
      <c r="O67" s="800" t="s">
        <v>1903</v>
      </c>
    </row>
    <row r="68" spans="14:15">
      <c r="N68" s="800" t="s">
        <v>1889</v>
      </c>
      <c r="O68" s="800" t="s">
        <v>1885</v>
      </c>
    </row>
    <row r="69" spans="14:15">
      <c r="N69" s="800" t="s">
        <v>1879</v>
      </c>
      <c r="O69" s="800" t="s">
        <v>641</v>
      </c>
    </row>
    <row r="70" spans="14:15">
      <c r="N70" s="800" t="s">
        <v>1907</v>
      </c>
      <c r="O70" s="800" t="s">
        <v>263</v>
      </c>
    </row>
    <row r="71" spans="14:15">
      <c r="N71" s="800" t="s">
        <v>1922</v>
      </c>
      <c r="O71" s="800" t="s">
        <v>1878</v>
      </c>
    </row>
    <row r="72" spans="14:15">
      <c r="N72" s="800" t="s">
        <v>1887</v>
      </c>
      <c r="O72" s="800" t="s">
        <v>1918</v>
      </c>
    </row>
    <row r="73" spans="14:15">
      <c r="N73" s="800" t="s">
        <v>1881</v>
      </c>
      <c r="O73" s="800" t="s">
        <v>1895</v>
      </c>
    </row>
    <row r="74" spans="14:15">
      <c r="N74" s="800" t="s">
        <v>1890</v>
      </c>
      <c r="O74" s="800" t="s">
        <v>1896</v>
      </c>
    </row>
    <row r="75" spans="14:15">
      <c r="N75" s="800" t="s">
        <v>1895</v>
      </c>
      <c r="O75" s="800" t="s">
        <v>1908</v>
      </c>
    </row>
    <row r="76" spans="14:15">
      <c r="N76" s="800" t="s">
        <v>1878</v>
      </c>
      <c r="O76" s="800" t="s">
        <v>1921</v>
      </c>
    </row>
    <row r="77" spans="14:15">
      <c r="N77" s="800" t="s">
        <v>1896</v>
      </c>
      <c r="O77" s="800" t="s">
        <v>632</v>
      </c>
    </row>
    <row r="78" spans="14:15">
      <c r="N78" s="800" t="s">
        <v>1902</v>
      </c>
    </row>
    <row r="79" spans="14:15">
      <c r="N79" s="800" t="s">
        <v>1880</v>
      </c>
    </row>
    <row r="80" spans="14:15">
      <c r="N80" s="800" t="s">
        <v>1904</v>
      </c>
    </row>
    <row r="81" spans="14:14">
      <c r="N81" s="800" t="s">
        <v>1884</v>
      </c>
    </row>
    <row r="82" spans="14:14">
      <c r="N82" s="800" t="s">
        <v>1908</v>
      </c>
    </row>
    <row r="83" spans="14:14">
      <c r="N83" s="800" t="s">
        <v>1901</v>
      </c>
    </row>
    <row r="84" spans="14:14">
      <c r="N84" s="800" t="s">
        <v>1883</v>
      </c>
    </row>
    <row r="85" spans="14:14">
      <c r="N85" s="800" t="s">
        <v>1891</v>
      </c>
    </row>
    <row r="86" spans="14:14">
      <c r="N86" s="800" t="s">
        <v>1882</v>
      </c>
    </row>
    <row r="87" spans="14:14">
      <c r="N87" s="800" t="s">
        <v>1897</v>
      </c>
    </row>
    <row r="88" spans="14:14">
      <c r="N88" s="800" t="s">
        <v>1905</v>
      </c>
    </row>
    <row r="89" spans="14:14">
      <c r="N89" s="800" t="s">
        <v>1888</v>
      </c>
    </row>
    <row r="90" spans="14:14">
      <c r="N90" s="800" t="s">
        <v>1894</v>
      </c>
    </row>
    <row r="91" spans="14:14">
      <c r="N91" s="800" t="s">
        <v>1909</v>
      </c>
    </row>
    <row r="92" spans="14:14">
      <c r="N92" s="800" t="s">
        <v>1898</v>
      </c>
    </row>
    <row r="93" spans="14:14">
      <c r="N93" s="800" t="s">
        <v>1923</v>
      </c>
    </row>
    <row r="94" spans="14:14">
      <c r="N94" s="800" t="s">
        <v>1885</v>
      </c>
    </row>
    <row r="95" spans="14:14">
      <c r="N95" s="800" t="s">
        <v>1924</v>
      </c>
    </row>
    <row r="96" spans="14:14">
      <c r="N96" s="800" t="s">
        <v>1903</v>
      </c>
    </row>
    <row r="97" spans="14:14">
      <c r="N97" s="800" t="s">
        <v>1925</v>
      </c>
    </row>
    <row r="98" spans="14:14">
      <c r="N98" s="800" t="s">
        <v>1892</v>
      </c>
    </row>
    <row r="99" spans="14:14">
      <c r="N99" s="800" t="s">
        <v>1926</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B38">
      <selection activeCell="L63" sqref="L63"/>
      <pageMargins left="0.7" right="0.7" top="0.75" bottom="0.75" header="0.3" footer="0.3"/>
      <pageSetup paperSize="9" orientation="portrait" r:id="rId2"/>
    </customSheetView>
    <customSheetView guid="{C83D4249-7B44-432A-B7FB-A6ACA6880240}" topLeftCell="A89">
      <selection activeCell="D4" sqref="D4"/>
      <pageMargins left="0.7" right="0.7" top="0.75" bottom="0.75" header="0.3" footer="0.3"/>
      <pageSetup paperSize="9" orientation="portrait" r:id="rId3"/>
    </customSheetView>
    <customSheetView guid="{D37F8A47-E42F-4741-BE8D-5D961F7BB394}" topLeftCell="A89">
      <selection activeCell="D4" sqref="D4"/>
      <pageMargins left="0.7" right="0.7" top="0.75" bottom="0.75" header="0.3" footer="0.3"/>
      <pageSetup paperSize="9" orientation="portrait" r:id="rId4"/>
    </customSheetView>
    <customSheetView guid="{697182B0-1BEF-4A85-93A0-596802852AF2}" showAutoFilter="1">
      <selection activeCell="G22" sqref="G22"/>
      <pageMargins left="0.7" right="0.7" top="0.75" bottom="0.75" header="0.3" footer="0.3"/>
      <pageSetup paperSize="9" orientation="portrait" r:id="rId5"/>
      <autoFilter ref="B55:J84" xr:uid="{46F01367-4C28-4113-AB5D-69237711918E}">
        <filterColumn colId="7" showButton="0"/>
      </autoFilter>
    </customSheetView>
    <customSheetView guid="{CFC92B1C-D4F2-414F-8F12-92F529035B08}" topLeftCell="A39">
      <selection activeCell="G23" sqref="G23"/>
      <pageMargins left="0.7" right="0.7" top="0.75" bottom="0.75" header="0.3" footer="0.3"/>
      <pageSetup paperSize="9" orientation="portrait" r:id="rId6"/>
    </customSheetView>
    <customSheetView guid="{21329C76-F86B-400D-B8F5-F75B383E5B14}" topLeftCell="A13">
      <selection activeCell="A56" sqref="A56:XFD56"/>
      <pageMargins left="0.7" right="0.7" top="0.75" bottom="0.75" header="0.3" footer="0.3"/>
      <pageSetup paperSize="9" orientation="portrait" r:id="rId7"/>
    </customSheetView>
    <customSheetView guid="{D3393B8E-C3CB-4E3A-976E-E4CD065299F0}">
      <selection activeCell="M35" sqref="M14:U35"/>
      <pageMargins left="0.7" right="0.7" top="0.75" bottom="0.75" header="0.3" footer="0.3"/>
    </customSheetView>
    <customSheetView guid="{CA1DE4BE-C006-4405-B064-304EE6CCACF1}" topLeftCell="A13">
      <selection activeCell="A56" sqref="A56:XFD56"/>
      <pageMargins left="0.7" right="0.7" top="0.75" bottom="0.75" header="0.3" footer="0.3"/>
      <pageSetup paperSize="9" orientation="portrait" r:id="rId8"/>
    </customSheetView>
    <customSheetView guid="{931AA63B-6827-4BF4-8E25-ED232A88A09C}">
      <selection activeCell="F22" sqref="F22"/>
      <pageMargins left="0.7" right="0.7" top="0.75" bottom="0.75" header="0.3" footer="0.3"/>
      <pageSetup paperSize="9" orientation="portrait" r:id="rId9"/>
    </customSheetView>
    <customSheetView guid="{3AD1D9CC-D162-4119-AFCC-0AF9105FB248}">
      <selection activeCell="D68" sqref="D68"/>
      <pageMargins left="0.7" right="0.7" top="0.75" bottom="0.75" header="0.3" footer="0.3"/>
    </customSheetView>
    <customSheetView guid="{7CCD1884-1631-4809-8751-AE0939C32419}">
      <selection activeCell="F26" sqref="F26"/>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10"/>
    </customSheetView>
    <customSheetView guid="{A7B3A108-9CF6-4687-9321-110D304B17B9}" topLeftCell="A4">
      <selection activeCell="H24" sqref="H24"/>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8A1326BD-F0AB-414F-9F91-C2BB94CC9C17}" topLeftCell="A15">
      <selection activeCell="K41" sqref="K41"/>
      <pageMargins left="0.7" right="0.7" top="0.75" bottom="0.75" header="0.3" footer="0.3"/>
    </customSheetView>
    <customSheetView guid="{F0048D33-26BA-4893-8BCC-88CEF82FEBB6}" topLeftCell="A10">
      <selection activeCell="O39" sqref="O39"/>
      <pageMargins left="0.7" right="0.7" top="0.75" bottom="0.75" header="0.3" footer="0.3"/>
    </customSheetView>
    <customSheetView guid="{0780CBEB-AF66-401E-9AFD-5F77700585BC}">
      <selection activeCell="C16" sqref="C16"/>
      <pageMargins left="0.7" right="0.7" top="0.75" bottom="0.75" header="0.3" footer="0.3"/>
    </customSheetView>
    <customSheetView guid="{F536E858-E5B2-4B36-88FC-BE776803F921}">
      <selection activeCell="O15" sqref="A15:P18"/>
      <pageMargins left="0.7" right="0.7" top="0.75" bottom="0.75" header="0.3" footer="0.3"/>
    </customSheetView>
    <customSheetView guid="{70E7FFDC-983F-46F7-B68F-0BE0A8C942E0}" topLeftCell="A36">
      <selection activeCell="K60" sqref="K60"/>
      <pageMargins left="0.7" right="0.7" top="0.75" bottom="0.75" header="0.3" footer="0.3"/>
      <pageSetup paperSize="9" orientation="portrait" r:id="rId11"/>
    </customSheetView>
    <customSheetView guid="{7CA1DEE6-746E-4947-9BED-24AAED6E8B57}" topLeftCell="B46">
      <selection activeCell="B82" sqref="B82"/>
      <pageMargins left="0.7" right="0.7" top="0.75" bottom="0.75" header="0.3" footer="0.3"/>
      <pageSetup paperSize="9" orientation="portrait" r:id="rId12"/>
    </customSheetView>
    <customSheetView guid="{FD092655-EBEC-4730-9895-1567D9B70D5F}" topLeftCell="A64">
      <selection activeCell="R85" sqref="R85:R147"/>
      <pageMargins left="0.7" right="0.7" top="0.75" bottom="0.75" header="0.3" footer="0.3"/>
      <pageSetup paperSize="9" orientation="portrait" r:id="rId13"/>
    </customSheetView>
    <customSheetView guid="{59094C18-3CB5-482F-AA6A-9C313A318EBB}" topLeftCell="A13">
      <selection activeCell="C25" sqref="C25"/>
      <pageMargins left="0.7" right="0.7" top="0.75" bottom="0.75" header="0.3" footer="0.3"/>
      <pageSetup paperSize="9" orientation="portrait" r:id="rId14"/>
    </customSheetView>
    <customSheetView guid="{08462586-B7E0-434D-B6F4-B2B21EAA5D46}" topLeftCell="A13">
      <selection activeCell="A56" sqref="A56:XFD56"/>
      <pageMargins left="0.7" right="0.7" top="0.75" bottom="0.75" header="0.3" footer="0.3"/>
      <pageSetup paperSize="9" orientation="portrait" r:id="rId15"/>
    </customSheetView>
    <customSheetView guid="{F277ACEF-9FF8-431F-8537-DE60B790AA4F}" topLeftCell="A2">
      <selection activeCell="N26" sqref="N26"/>
      <pageMargins left="0.7" right="0.7" top="0.75" bottom="0.75" header="0.3" footer="0.3"/>
    </customSheetView>
    <customSheetView guid="{3FCB7B24-049F-4685-83CB-5231093E0117}" topLeftCell="K27">
      <selection activeCell="N53" sqref="N53"/>
      <pageMargins left="0.7" right="0.7" top="0.75" bottom="0.75" header="0.3" footer="0.3"/>
      <pageSetup paperSize="9" orientation="portrait" r:id="rId16"/>
    </customSheetView>
    <customSheetView guid="{5AF40965-2356-4A48-B6FA-CB814CA4D7B2}" showAutoFilter="1">
      <selection activeCell="G22" sqref="G22"/>
      <pageMargins left="0.7" right="0.7" top="0.75" bottom="0.75" header="0.3" footer="0.3"/>
      <pageSetup paperSize="9" orientation="portrait" r:id="rId17"/>
      <autoFilter ref="B55:J84" xr:uid="{D012F702-7F9B-4B0B-900E-F2A39C38FE76}">
        <filterColumn colId="7" showButton="0"/>
      </autoFilter>
    </customSheetView>
    <customSheetView guid="{BE68C6EB-1B64-4B3E-8DDC-CA26F318E610}" topLeftCell="A89">
      <selection activeCell="D4" sqref="D4"/>
      <pageMargins left="0.7" right="0.7" top="0.75" bottom="0.75" header="0.3" footer="0.3"/>
      <pageSetup paperSize="9" orientation="portrait" r:id="rId18"/>
    </customSheetView>
    <customSheetView guid="{DB462ED3-28DC-47D7-98F7-CED01F66E2C7}" topLeftCell="A55">
      <selection activeCell="H62" sqref="H62"/>
      <pageMargins left="0.7" right="0.7" top="0.75" bottom="0.75" header="0.3" footer="0.3"/>
      <pageSetup paperSize="9" orientation="portrait" r:id="rId19"/>
    </customSheetView>
    <customSheetView guid="{5DDDA852-2807-4645-BC75-EBD4EF3323A7}">
      <selection activeCell="F26" sqref="F26"/>
      <pageMargins left="0.7" right="0.7" top="0.75" bottom="0.75" header="0.3" footer="0.3"/>
      <pageSetup paperSize="9" orientation="portrait" r:id="rId20"/>
    </customSheetView>
  </customSheetViews>
  <mergeCells count="7">
    <mergeCell ref="N13:O13"/>
    <mergeCell ref="H11:J11"/>
    <mergeCell ref="D12:G12"/>
    <mergeCell ref="H12:H14"/>
    <mergeCell ref="I12:I14"/>
    <mergeCell ref="J12:J14"/>
    <mergeCell ref="G13:G14"/>
  </mergeCells>
  <pageMargins left="0.7" right="0.7" top="0.75" bottom="0.75" header="0.3" footer="0.3"/>
  <pageSetup paperSize="9" orientation="portrait" r:id="rId2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P35"/>
  <sheetViews>
    <sheetView showGridLines="0" topLeftCell="A12" workbookViewId="0">
      <selection activeCell="G1" sqref="G1"/>
    </sheetView>
  </sheetViews>
  <sheetFormatPr defaultColWidth="9.140625" defaultRowHeight="12"/>
  <cols>
    <col min="1" max="1" width="5.85546875" style="3" customWidth="1"/>
    <col min="2" max="2" width="3.5703125" style="27" customWidth="1"/>
    <col min="3" max="3" width="42.85546875" style="11" customWidth="1"/>
    <col min="4" max="4" width="11.42578125" style="3" customWidth="1"/>
    <col min="5" max="5" width="10.85546875" style="3" customWidth="1"/>
    <col min="6" max="6" width="8.85546875" style="3" bestFit="1" customWidth="1"/>
    <col min="7" max="7" width="10.140625" style="3" customWidth="1"/>
    <col min="8" max="8" width="10.42578125" style="3" customWidth="1"/>
    <col min="9" max="9" width="10.28515625" style="3" customWidth="1"/>
    <col min="10" max="16384" width="9.140625" style="3"/>
  </cols>
  <sheetData>
    <row r="1" spans="1:9" ht="12.75">
      <c r="A1" s="505" t="str">
        <f>HYPERLINK("#INDEX!A2","back to index page")</f>
        <v>back to index page</v>
      </c>
      <c r="B1" s="778"/>
      <c r="C1" s="761"/>
    </row>
    <row r="2" spans="1:9" ht="12.75">
      <c r="A2"/>
      <c r="B2"/>
      <c r="C2" s="3"/>
    </row>
    <row r="3" spans="1:9" ht="12.75">
      <c r="A3"/>
      <c r="B3"/>
      <c r="C3" s="3"/>
    </row>
    <row r="4" spans="1:9" ht="12.75">
      <c r="A4"/>
      <c r="B4"/>
      <c r="C4" s="3"/>
    </row>
    <row r="5" spans="1:9" ht="12.75">
      <c r="A5"/>
      <c r="B5"/>
      <c r="C5" s="3"/>
    </row>
    <row r="6" spans="1:9" ht="12.75">
      <c r="A6"/>
      <c r="B6"/>
      <c r="C6" s="3"/>
    </row>
    <row r="7" spans="1:9" ht="12.75">
      <c r="A7"/>
      <c r="B7"/>
      <c r="C7" s="3"/>
    </row>
    <row r="8" spans="1:9" ht="12.75">
      <c r="A8"/>
      <c r="B8"/>
      <c r="C8" s="3"/>
    </row>
    <row r="9" spans="1:9" s="386" customFormat="1">
      <c r="B9" s="415" t="s">
        <v>1030</v>
      </c>
      <c r="C9" s="431"/>
      <c r="D9" s="404"/>
      <c r="E9" s="404"/>
      <c r="F9" s="404"/>
      <c r="G9" s="404"/>
      <c r="H9" s="404"/>
      <c r="I9" s="404"/>
    </row>
    <row r="11" spans="1:9" ht="12.75" customHeight="1">
      <c r="G11" s="821" t="s">
        <v>52</v>
      </c>
      <c r="H11" s="821"/>
      <c r="I11" s="821"/>
    </row>
    <row r="12" spans="1:9" ht="36" customHeight="1">
      <c r="D12" s="844" t="s">
        <v>617</v>
      </c>
      <c r="E12" s="838"/>
      <c r="F12" s="838"/>
      <c r="G12" s="838"/>
      <c r="H12" s="837" t="s">
        <v>618</v>
      </c>
      <c r="I12" s="837" t="s">
        <v>619</v>
      </c>
    </row>
    <row r="13" spans="1:9" ht="42" customHeight="1">
      <c r="D13" s="533"/>
      <c r="E13" s="844" t="s">
        <v>248</v>
      </c>
      <c r="F13" s="838"/>
      <c r="G13" s="837" t="s">
        <v>620</v>
      </c>
      <c r="H13" s="857"/>
      <c r="I13" s="857"/>
    </row>
    <row r="14" spans="1:9" ht="32.450000000000003" customHeight="1">
      <c r="C14" s="29"/>
      <c r="D14" s="541"/>
      <c r="E14" s="542"/>
      <c r="F14" s="543" t="s">
        <v>126</v>
      </c>
      <c r="G14" s="842"/>
      <c r="H14" s="842"/>
      <c r="I14" s="842"/>
    </row>
    <row r="15" spans="1:9">
      <c r="C15" s="3"/>
      <c r="D15" s="489" t="s">
        <v>33</v>
      </c>
      <c r="E15" s="538" t="s">
        <v>56</v>
      </c>
      <c r="F15" s="489" t="s">
        <v>57</v>
      </c>
      <c r="G15" s="489" t="s">
        <v>1045</v>
      </c>
      <c r="H15" s="455" t="s">
        <v>58</v>
      </c>
      <c r="I15" s="455" t="s">
        <v>1046</v>
      </c>
    </row>
    <row r="16" spans="1:9">
      <c r="B16" s="42" t="s">
        <v>2</v>
      </c>
      <c r="C16" s="20" t="s">
        <v>231</v>
      </c>
      <c r="D16" s="150">
        <v>415926</v>
      </c>
      <c r="E16" s="150">
        <v>10727</v>
      </c>
      <c r="F16" s="150">
        <v>10727</v>
      </c>
      <c r="G16" s="150">
        <v>415926</v>
      </c>
      <c r="H16" s="150">
        <v>-14277</v>
      </c>
      <c r="I16" s="150">
        <v>0</v>
      </c>
    </row>
    <row r="17" spans="2:9">
      <c r="B17" s="42" t="s">
        <v>3</v>
      </c>
      <c r="C17" s="20" t="s">
        <v>232</v>
      </c>
      <c r="D17" s="150">
        <v>41566</v>
      </c>
      <c r="E17" s="150">
        <v>43</v>
      </c>
      <c r="F17" s="150">
        <v>43</v>
      </c>
      <c r="G17" s="150">
        <v>41566</v>
      </c>
      <c r="H17" s="150">
        <v>-262</v>
      </c>
      <c r="I17" s="150">
        <v>0</v>
      </c>
    </row>
    <row r="18" spans="2:9">
      <c r="B18" s="42" t="s">
        <v>4</v>
      </c>
      <c r="C18" s="20" t="s">
        <v>119</v>
      </c>
      <c r="D18" s="150">
        <v>1951012</v>
      </c>
      <c r="E18" s="150">
        <v>13503</v>
      </c>
      <c r="F18" s="150">
        <v>13503</v>
      </c>
      <c r="G18" s="150">
        <v>1951012</v>
      </c>
      <c r="H18" s="150">
        <v>-81218</v>
      </c>
      <c r="I18" s="150">
        <v>0</v>
      </c>
    </row>
    <row r="19" spans="2:9">
      <c r="B19" s="42" t="s">
        <v>5</v>
      </c>
      <c r="C19" s="20" t="s">
        <v>233</v>
      </c>
      <c r="D19" s="150">
        <v>1099573</v>
      </c>
      <c r="E19" s="150">
        <v>36</v>
      </c>
      <c r="F19" s="150">
        <v>36</v>
      </c>
      <c r="G19" s="150">
        <v>1099573</v>
      </c>
      <c r="H19" s="150">
        <v>-15740</v>
      </c>
      <c r="I19" s="150">
        <v>0</v>
      </c>
    </row>
    <row r="20" spans="2:9">
      <c r="B20" s="42" t="s">
        <v>6</v>
      </c>
      <c r="C20" s="20" t="s">
        <v>234</v>
      </c>
      <c r="D20" s="150">
        <v>39197</v>
      </c>
      <c r="E20" s="150">
        <v>524</v>
      </c>
      <c r="F20" s="150">
        <v>524</v>
      </c>
      <c r="G20" s="150">
        <v>39197</v>
      </c>
      <c r="H20" s="150">
        <v>-1158</v>
      </c>
      <c r="I20" s="150">
        <v>0</v>
      </c>
    </row>
    <row r="21" spans="2:9">
      <c r="B21" s="42" t="s">
        <v>7</v>
      </c>
      <c r="C21" s="20" t="s">
        <v>120</v>
      </c>
      <c r="D21" s="150">
        <v>639047</v>
      </c>
      <c r="E21" s="150">
        <v>10534</v>
      </c>
      <c r="F21" s="150">
        <v>10534</v>
      </c>
      <c r="G21" s="150">
        <v>639047</v>
      </c>
      <c r="H21" s="150">
        <v>-17945</v>
      </c>
      <c r="I21" s="150">
        <v>0</v>
      </c>
    </row>
    <row r="22" spans="2:9">
      <c r="B22" s="42" t="s">
        <v>8</v>
      </c>
      <c r="C22" s="20" t="s">
        <v>235</v>
      </c>
      <c r="D22" s="150">
        <v>1588283</v>
      </c>
      <c r="E22" s="150">
        <v>29626</v>
      </c>
      <c r="F22" s="150">
        <v>29626</v>
      </c>
      <c r="G22" s="150">
        <v>1588283</v>
      </c>
      <c r="H22" s="150">
        <v>-49466</v>
      </c>
      <c r="I22" s="150">
        <v>0</v>
      </c>
    </row>
    <row r="23" spans="2:9">
      <c r="B23" s="42" t="s">
        <v>9</v>
      </c>
      <c r="C23" s="20" t="s">
        <v>236</v>
      </c>
      <c r="D23" s="150">
        <v>686677</v>
      </c>
      <c r="E23" s="150">
        <v>41759</v>
      </c>
      <c r="F23" s="150">
        <v>41759</v>
      </c>
      <c r="G23" s="150">
        <v>686677</v>
      </c>
      <c r="H23" s="150">
        <v>-26739</v>
      </c>
      <c r="I23" s="150">
        <v>0</v>
      </c>
    </row>
    <row r="24" spans="2:9">
      <c r="B24" s="42" t="s">
        <v>10</v>
      </c>
      <c r="C24" s="20" t="s">
        <v>237</v>
      </c>
      <c r="D24" s="150">
        <v>285098</v>
      </c>
      <c r="E24" s="150">
        <v>4762</v>
      </c>
      <c r="F24" s="150">
        <v>4762</v>
      </c>
      <c r="G24" s="150">
        <v>285098</v>
      </c>
      <c r="H24" s="150">
        <v>-29361</v>
      </c>
      <c r="I24" s="150">
        <v>0</v>
      </c>
    </row>
    <row r="25" spans="2:9">
      <c r="B25" s="42" t="s">
        <v>11</v>
      </c>
      <c r="C25" s="20" t="s">
        <v>238</v>
      </c>
      <c r="D25" s="150">
        <v>185079</v>
      </c>
      <c r="E25" s="150">
        <v>4353</v>
      </c>
      <c r="F25" s="150">
        <v>4353</v>
      </c>
      <c r="G25" s="150">
        <v>185079</v>
      </c>
      <c r="H25" s="150">
        <v>-5641</v>
      </c>
      <c r="I25" s="150">
        <v>0</v>
      </c>
    </row>
    <row r="26" spans="2:9">
      <c r="B26" s="42" t="s">
        <v>12</v>
      </c>
      <c r="C26" s="20" t="s">
        <v>625</v>
      </c>
      <c r="D26" s="150">
        <v>998</v>
      </c>
      <c r="E26" s="150">
        <v>0</v>
      </c>
      <c r="F26" s="150">
        <v>0</v>
      </c>
      <c r="G26" s="150">
        <v>998</v>
      </c>
      <c r="H26" s="150">
        <v>-4</v>
      </c>
      <c r="I26" s="150">
        <v>0</v>
      </c>
    </row>
    <row r="27" spans="2:9">
      <c r="B27" s="42" t="s">
        <v>13</v>
      </c>
      <c r="C27" s="20" t="s">
        <v>118</v>
      </c>
      <c r="D27" s="150">
        <v>830252</v>
      </c>
      <c r="E27" s="150">
        <v>349</v>
      </c>
      <c r="F27" s="150">
        <v>349</v>
      </c>
      <c r="G27" s="150">
        <v>830252</v>
      </c>
      <c r="H27" s="150">
        <v>-42317</v>
      </c>
      <c r="I27" s="150">
        <v>0</v>
      </c>
    </row>
    <row r="28" spans="2:9">
      <c r="B28" s="42" t="s">
        <v>14</v>
      </c>
      <c r="C28" s="20" t="s">
        <v>239</v>
      </c>
      <c r="D28" s="150">
        <v>187530</v>
      </c>
      <c r="E28" s="150">
        <v>1111</v>
      </c>
      <c r="F28" s="150">
        <v>1111</v>
      </c>
      <c r="G28" s="150">
        <v>187530</v>
      </c>
      <c r="H28" s="150">
        <v>-3283</v>
      </c>
      <c r="I28" s="150">
        <v>0</v>
      </c>
    </row>
    <row r="29" spans="2:9">
      <c r="B29" s="42" t="s">
        <v>15</v>
      </c>
      <c r="C29" s="20" t="s">
        <v>240</v>
      </c>
      <c r="D29" s="150">
        <v>147256</v>
      </c>
      <c r="E29" s="150">
        <v>1533</v>
      </c>
      <c r="F29" s="150">
        <v>1533</v>
      </c>
      <c r="G29" s="150">
        <v>147256</v>
      </c>
      <c r="H29" s="150">
        <v>-2713</v>
      </c>
      <c r="I29" s="150">
        <v>0</v>
      </c>
    </row>
    <row r="30" spans="2:9" ht="24">
      <c r="B30" s="42" t="s">
        <v>16</v>
      </c>
      <c r="C30" s="20" t="s">
        <v>626</v>
      </c>
      <c r="D30" s="150">
        <v>2316</v>
      </c>
      <c r="E30" s="150">
        <v>0</v>
      </c>
      <c r="F30" s="150">
        <v>0</v>
      </c>
      <c r="G30" s="150">
        <v>2316</v>
      </c>
      <c r="H30" s="150">
        <v>-12</v>
      </c>
      <c r="I30" s="150">
        <v>0</v>
      </c>
    </row>
    <row r="31" spans="2:9">
      <c r="B31" s="42" t="s">
        <v>17</v>
      </c>
      <c r="C31" s="20" t="s">
        <v>241</v>
      </c>
      <c r="D31" s="150">
        <v>5182</v>
      </c>
      <c r="E31" s="150">
        <v>0</v>
      </c>
      <c r="F31" s="150">
        <v>0</v>
      </c>
      <c r="G31" s="150">
        <v>5182</v>
      </c>
      <c r="H31" s="150">
        <v>-50</v>
      </c>
      <c r="I31" s="150">
        <v>0</v>
      </c>
    </row>
    <row r="32" spans="2:9">
      <c r="B32" s="42" t="s">
        <v>18</v>
      </c>
      <c r="C32" s="20" t="s">
        <v>242</v>
      </c>
      <c r="D32" s="150">
        <v>44961</v>
      </c>
      <c r="E32" s="150">
        <v>513</v>
      </c>
      <c r="F32" s="150">
        <v>513</v>
      </c>
      <c r="G32" s="150">
        <v>44961</v>
      </c>
      <c r="H32" s="150">
        <v>-841</v>
      </c>
      <c r="I32" s="150">
        <v>0</v>
      </c>
    </row>
    <row r="33" spans="2:16">
      <c r="B33" s="42" t="s">
        <v>19</v>
      </c>
      <c r="C33" s="20" t="s">
        <v>243</v>
      </c>
      <c r="D33" s="150">
        <v>9827</v>
      </c>
      <c r="E33" s="150">
        <v>775</v>
      </c>
      <c r="F33" s="150">
        <v>775</v>
      </c>
      <c r="G33" s="150">
        <v>9827</v>
      </c>
      <c r="H33" s="150">
        <v>-821</v>
      </c>
      <c r="I33" s="150">
        <v>0</v>
      </c>
    </row>
    <row r="34" spans="2:16">
      <c r="B34" s="42">
        <v>19</v>
      </c>
      <c r="C34" s="20" t="s">
        <v>244</v>
      </c>
      <c r="D34" s="150">
        <v>13530</v>
      </c>
      <c r="E34" s="150">
        <v>170</v>
      </c>
      <c r="F34" s="150">
        <v>170</v>
      </c>
      <c r="G34" s="150">
        <v>13530</v>
      </c>
      <c r="H34" s="150">
        <v>-266</v>
      </c>
      <c r="I34" s="150">
        <v>0</v>
      </c>
    </row>
    <row r="35" spans="2:16" s="13" customFormat="1">
      <c r="B35" s="18">
        <v>20</v>
      </c>
      <c r="C35" s="53" t="s">
        <v>66</v>
      </c>
      <c r="D35" s="144">
        <v>8173310</v>
      </c>
      <c r="E35" s="144">
        <v>120318</v>
      </c>
      <c r="F35" s="144">
        <v>120318</v>
      </c>
      <c r="G35" s="144">
        <v>8173310</v>
      </c>
      <c r="H35" s="144">
        <v>-292114</v>
      </c>
      <c r="I35" s="144">
        <v>0</v>
      </c>
      <c r="J35" s="3"/>
      <c r="K35" s="3"/>
      <c r="L35" s="3"/>
      <c r="M35" s="3"/>
      <c r="N35" s="3"/>
      <c r="O35" s="3"/>
      <c r="P35" s="3"/>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28">
      <selection activeCell="D52" sqref="D52:I52"/>
      <pageMargins left="0.7" right="0.7" top="0.75" bottom="0.75" header="0.3" footer="0.3"/>
      <pageSetup paperSize="9" orientation="portrait" r:id="rId2"/>
    </customSheetView>
    <customSheetView guid="{C83D4249-7B44-432A-B7FB-A6ACA6880240}" topLeftCell="A47">
      <selection activeCell="C77" sqref="C77"/>
      <pageMargins left="0.7" right="0.7" top="0.75" bottom="0.75" header="0.3" footer="0.3"/>
      <pageSetup paperSize="9" orientation="portrait" r:id="rId3"/>
    </customSheetView>
    <customSheetView guid="{D37F8A47-E42F-4741-BE8D-5D961F7BB394}" topLeftCell="A47">
      <selection activeCell="C77" sqref="C77"/>
      <pageMargins left="0.7" right="0.7" top="0.75" bottom="0.75" header="0.3" footer="0.3"/>
      <pageSetup paperSize="9" orientation="portrait" r:id="rId4"/>
    </customSheetView>
    <customSheetView guid="{697182B0-1BEF-4A85-93A0-596802852AF2}">
      <selection activeCell="B3" sqref="B3"/>
      <pageMargins left="0.7" right="0.7" top="0.75" bottom="0.75" header="0.3" footer="0.3"/>
      <pageSetup paperSize="9" orientation="portrait" r:id="rId5"/>
    </customSheetView>
    <customSheetView guid="{CFC92B1C-D4F2-414F-8F12-92F529035B08}" topLeftCell="A18">
      <selection activeCell="C22" sqref="C22"/>
      <pageMargins left="0.7" right="0.7" top="0.75" bottom="0.75" header="0.3" footer="0.3"/>
      <pageSetup paperSize="9" orientation="portrait" r:id="rId6"/>
    </customSheetView>
    <customSheetView guid="{21329C76-F86B-400D-B8F5-F75B383E5B14}" topLeftCell="A13">
      <selection activeCell="E28" sqref="E28"/>
      <pageMargins left="0.7" right="0.7" top="0.75" bottom="0.75" header="0.3" footer="0.3"/>
      <pageSetup paperSize="9" orientation="portrait" r:id="rId7"/>
    </customSheetView>
    <customSheetView guid="{D3393B8E-C3CB-4E3A-976E-E4CD065299F0}" topLeftCell="A22">
      <selection activeCell="K14" sqref="K14:Q37"/>
      <pageMargins left="0.7" right="0.7" top="0.75" bottom="0.75" header="0.3" footer="0.3"/>
      <pageSetup paperSize="9" orientation="portrait" r:id="rId8"/>
    </customSheetView>
    <customSheetView guid="{CA1DE4BE-C006-4405-B064-304EE6CCACF1}" topLeftCell="A13">
      <selection activeCell="E28" sqref="E28"/>
      <pageMargins left="0.7" right="0.7" top="0.75" bottom="0.75" header="0.3" footer="0.3"/>
      <pageSetup paperSize="9" orientation="portrait" r:id="rId9"/>
    </customSheetView>
    <customSheetView guid="{931AA63B-6827-4BF4-8E25-ED232A88A09C}">
      <selection activeCell="D11" sqref="D11"/>
      <pageMargins left="0.7" right="0.7" top="0.75" bottom="0.75" header="0.3" footer="0.3"/>
      <pageSetup paperSize="9" orientation="portrait" r:id="rId10"/>
    </customSheetView>
    <customSheetView guid="{3AD1D9CC-D162-4119-AFCC-0AF9105FB248}">
      <selection activeCell="C22" sqref="C22"/>
      <pageMargins left="0.7" right="0.7" top="0.75" bottom="0.75" header="0.3" footer="0.3"/>
      <pageSetup paperSize="9" orientation="portrait" r:id="rId11"/>
    </customSheetView>
    <customSheetView guid="{7CCD1884-1631-4809-8751-AE0939C32419}">
      <selection activeCell="E28" sqref="E28"/>
      <pageMargins left="0.7" right="0.7" top="0.75" bottom="0.75" header="0.3" footer="0.3"/>
      <pageSetup paperSize="9" orientation="portrait" r:id="rId12"/>
    </customSheetView>
    <customSheetView guid="{D2C72E70-F766-4D56-9E10-3C91A63BB7F3}" topLeftCell="A32">
      <selection activeCell="B46" sqref="B46"/>
      <pageMargins left="0.7" right="0.7" top="0.75" bottom="0.75" header="0.3" footer="0.3"/>
      <pageSetup paperSize="9" orientation="portrait" r:id="rId13"/>
    </customSheetView>
    <customSheetView guid="{A7B3A108-9CF6-4687-9321-110D304B17B9}" topLeftCell="A10">
      <selection activeCell="B22" sqref="B22"/>
      <pageMargins left="0.7" right="0.7" top="0.75" bottom="0.75" header="0.3" footer="0.3"/>
      <pageSetup paperSize="9" orientation="portrait" r:id="rId14"/>
    </customSheetView>
    <customSheetView guid="{B3153F5C-CAD5-4C41-96F3-3BC56052414C}">
      <selection activeCell="M12" sqref="M12"/>
      <pageMargins left="0.7" right="0.7" top="0.75" bottom="0.75" header="0.3" footer="0.3"/>
      <pageSetup paperSize="9" orientation="portrait" r:id="rId15"/>
    </customSheetView>
    <customSheetView guid="{FB7DEBE1-1047-4BE4-82FD-4BCA0CA8DD58}" topLeftCell="A7">
      <selection activeCell="A14" sqref="A14:G37"/>
      <pageMargins left="0.7" right="0.7" top="0.75" bottom="0.75" header="0.3" footer="0.3"/>
      <pageSetup paperSize="9" orientation="portrait" r:id="rId16"/>
    </customSheetView>
    <customSheetView guid="{8A1326BD-F0AB-414F-9F91-C2BB94CC9C17}" topLeftCell="A43">
      <selection activeCell="F15" sqref="F15:F16"/>
      <pageMargins left="0.7" right="0.7" top="0.75" bottom="0.75" header="0.3" footer="0.3"/>
      <pageSetup paperSize="9" orientation="portrait" r:id="rId17"/>
    </customSheetView>
    <customSheetView guid="{F0048D33-26BA-4893-8BCC-88CEF82FEBB6}" topLeftCell="A58">
      <selection activeCell="L74" sqref="L74"/>
      <pageMargins left="0.7" right="0.7" top="0.75" bottom="0.75" header="0.3" footer="0.3"/>
      <pageSetup paperSize="9" orientation="portrait" r:id="rId18"/>
    </customSheetView>
    <customSheetView guid="{0780CBEB-AF66-401E-9AFD-5F77700585BC}">
      <selection activeCell="D12" sqref="D12"/>
      <pageMargins left="0.7" right="0.7" top="0.75" bottom="0.75" header="0.3" footer="0.3"/>
      <pageSetup paperSize="9" orientation="portrait" r:id="rId19"/>
    </customSheetView>
    <customSheetView guid="{F536E858-E5B2-4B36-88FC-BE776803F921}">
      <selection activeCell="A8" sqref="A8"/>
      <pageMargins left="0.7" right="0.7" top="0.75" bottom="0.75" header="0.3" footer="0.3"/>
      <pageSetup paperSize="9" orientation="portrait" r:id="rId20"/>
    </customSheetView>
    <customSheetView guid="{70E7FFDC-983F-46F7-B68F-0BE0A8C942E0}" scale="90" topLeftCell="A38">
      <selection activeCell="J45" sqref="J45"/>
      <pageMargins left="0.7" right="0.7" top="0.75" bottom="0.75" header="0.3" footer="0.3"/>
      <pageSetup paperSize="9" orientation="portrait" r:id="rId21"/>
    </customSheetView>
    <customSheetView guid="{7CA1DEE6-746E-4947-9BED-24AAED6E8B57}" scale="90" topLeftCell="A40">
      <selection activeCell="E60" sqref="E60"/>
      <pageMargins left="0.7" right="0.7" top="0.75" bottom="0.75" header="0.3" footer="0.3"/>
      <pageSetup paperSize="9" orientation="portrait" r:id="rId22"/>
    </customSheetView>
    <customSheetView guid="{FD092655-EBEC-4730-9895-1567D9B70D5F}">
      <selection activeCell="M15" sqref="M15"/>
      <pageMargins left="0.7" right="0.7" top="0.75" bottom="0.75" header="0.3" footer="0.3"/>
      <pageSetup paperSize="9" orientation="portrait" r:id="rId23"/>
    </customSheetView>
    <customSheetView guid="{59094C18-3CB5-482F-AA6A-9C313A318EBB}" topLeftCell="A32">
      <selection activeCell="H75" sqref="H75"/>
      <pageMargins left="0.7" right="0.7" top="0.75" bottom="0.75" header="0.3" footer="0.3"/>
      <pageSetup paperSize="9" orientation="portrait" r:id="rId24"/>
    </customSheetView>
    <customSheetView guid="{08462586-B7E0-434D-B6F4-B2B21EAA5D46}" topLeftCell="A13">
      <selection activeCell="E28" sqref="E28"/>
      <pageMargins left="0.7" right="0.7" top="0.75" bottom="0.75" header="0.3" footer="0.3"/>
      <pageSetup paperSize="9" orientation="portrait" r:id="rId25"/>
    </customSheetView>
    <customSheetView guid="{F277ACEF-9FF8-431F-8537-DE60B790AA4F}" topLeftCell="C11">
      <selection activeCell="L14" sqref="L14:S38"/>
      <pageMargins left="0.7" right="0.7" top="0.75" bottom="0.75" header="0.3" footer="0.3"/>
      <pageSetup paperSize="9" orientation="portrait" r:id="rId26"/>
    </customSheetView>
    <customSheetView guid="{3FCB7B24-049F-4685-83CB-5231093E0117}" topLeftCell="A38">
      <selection activeCell="I57" sqref="I57"/>
      <pageMargins left="0.7" right="0.7" top="0.75" bottom="0.75" header="0.3" footer="0.3"/>
      <pageSetup paperSize="9" orientation="portrait" r:id="rId27"/>
    </customSheetView>
    <customSheetView guid="{5AF40965-2356-4A48-B6FA-CB814CA4D7B2}">
      <selection activeCell="B3" sqref="B3"/>
      <pageMargins left="0.7" right="0.7" top="0.75" bottom="0.75" header="0.3" footer="0.3"/>
      <pageSetup paperSize="9" orientation="portrait" r:id="rId28"/>
    </customSheetView>
    <customSheetView guid="{BE68C6EB-1B64-4B3E-8DDC-CA26F318E610}" topLeftCell="A47">
      <selection activeCell="C77" sqref="C77"/>
      <pageMargins left="0.7" right="0.7" top="0.75" bottom="0.75" header="0.3" footer="0.3"/>
      <pageSetup paperSize="9" orientation="portrait" r:id="rId29"/>
    </customSheetView>
    <customSheetView guid="{DB462ED3-28DC-47D7-98F7-CED01F66E2C7}">
      <selection activeCell="B3" sqref="B3"/>
      <pageMargins left="0.7" right="0.7" top="0.75" bottom="0.75" header="0.3" footer="0.3"/>
      <pageSetup paperSize="9" orientation="portrait" r:id="rId30"/>
    </customSheetView>
    <customSheetView guid="{5DDDA852-2807-4645-BC75-EBD4EF3323A7}">
      <selection activeCell="E28" sqref="E28"/>
      <pageMargins left="0.7" right="0.7" top="0.75" bottom="0.75" header="0.3" footer="0.3"/>
      <pageSetup paperSize="9" orientation="portrait" r:id="rId31"/>
    </customSheetView>
  </customSheetViews>
  <mergeCells count="6">
    <mergeCell ref="G11:I11"/>
    <mergeCell ref="D12:G12"/>
    <mergeCell ref="H12:H14"/>
    <mergeCell ref="I12:I14"/>
    <mergeCell ref="E13:F13"/>
    <mergeCell ref="G13:G14"/>
  </mergeCells>
  <pageMargins left="0.7" right="0.7" top="0.75" bottom="0.75" header="0.3" footer="0.3"/>
  <pageSetup paperSize="9" orientation="portrait" r:id="rId3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tint="-0.249977111117893"/>
  </sheetPr>
  <dimension ref="A1:Q30"/>
  <sheetViews>
    <sheetView showGridLines="0" workbookViewId="0">
      <selection activeCell="F1" sqref="F1"/>
    </sheetView>
  </sheetViews>
  <sheetFormatPr defaultColWidth="9.140625" defaultRowHeight="12"/>
  <cols>
    <col min="1" max="1" width="5.85546875" style="269" customWidth="1"/>
    <col min="2" max="3" width="2.42578125" style="269" customWidth="1"/>
    <col min="4" max="4" width="5.140625" style="269" customWidth="1"/>
    <col min="5" max="5" width="35.5703125" style="269" customWidth="1"/>
    <col min="6" max="6" width="9.5703125" style="269" customWidth="1"/>
    <col min="7" max="7" width="9.85546875" style="269" customWidth="1"/>
    <col min="8" max="8" width="8.5703125" style="269" customWidth="1"/>
    <col min="9" max="9" width="8.140625" style="269" customWidth="1"/>
    <col min="10" max="10" width="8.42578125" style="269" customWidth="1"/>
    <col min="11" max="11" width="8.85546875" style="269" customWidth="1"/>
    <col min="12" max="13" width="7.85546875" style="269" customWidth="1"/>
    <col min="14" max="14" width="8.42578125" style="269" customWidth="1"/>
    <col min="15" max="15" width="7.5703125" style="269" customWidth="1"/>
    <col min="16" max="17" width="7.85546875" style="269" customWidth="1"/>
    <col min="18" max="16384" width="9.140625" style="269"/>
  </cols>
  <sheetData>
    <row r="1" spans="1:17" ht="12.75">
      <c r="A1" s="509" t="str">
        <f>HYPERLINK("#INDEX!A2","back to index page")</f>
        <v>back to index page</v>
      </c>
      <c r="B1" s="779"/>
      <c r="C1" s="779"/>
      <c r="D1" s="779"/>
      <c r="E1" s="779"/>
    </row>
    <row r="2" spans="1:17" ht="12.75">
      <c r="A2"/>
      <c r="B2"/>
      <c r="C2"/>
      <c r="D2"/>
    </row>
    <row r="3" spans="1:17" ht="12.75">
      <c r="A3"/>
      <c r="B3"/>
      <c r="C3"/>
      <c r="D3"/>
    </row>
    <row r="4" spans="1:17" ht="12.75">
      <c r="A4"/>
      <c r="B4"/>
      <c r="C4"/>
      <c r="D4"/>
    </row>
    <row r="5" spans="1:17" ht="12.75">
      <c r="A5"/>
      <c r="B5"/>
      <c r="C5"/>
      <c r="D5"/>
    </row>
    <row r="6" spans="1:17" ht="12.75">
      <c r="A6"/>
      <c r="B6"/>
      <c r="C6"/>
      <c r="D6"/>
    </row>
    <row r="7" spans="1:17" ht="12.75">
      <c r="A7"/>
      <c r="B7"/>
      <c r="C7"/>
      <c r="D7"/>
    </row>
    <row r="8" spans="1:17" ht="12.75">
      <c r="A8"/>
      <c r="B8"/>
      <c r="C8"/>
      <c r="D8"/>
    </row>
    <row r="9" spans="1:17">
      <c r="D9" s="429" t="s">
        <v>1031</v>
      </c>
      <c r="E9" s="430"/>
      <c r="F9" s="430"/>
      <c r="G9" s="430"/>
      <c r="H9" s="430"/>
      <c r="I9" s="430"/>
      <c r="J9" s="430"/>
      <c r="K9" s="430"/>
      <c r="L9" s="430"/>
      <c r="M9" s="430"/>
      <c r="N9" s="430"/>
      <c r="O9" s="430"/>
      <c r="P9" s="430"/>
      <c r="Q9" s="430"/>
    </row>
    <row r="11" spans="1:17">
      <c r="P11" s="196"/>
      <c r="Q11" s="196" t="s">
        <v>52</v>
      </c>
    </row>
    <row r="12" spans="1:17">
      <c r="D12" s="252"/>
      <c r="E12" s="252"/>
      <c r="F12" s="550" t="s">
        <v>252</v>
      </c>
      <c r="G12" s="551"/>
      <c r="H12" s="551"/>
      <c r="I12" s="551"/>
      <c r="J12" s="551"/>
      <c r="K12" s="551"/>
      <c r="L12" s="551"/>
      <c r="M12" s="551"/>
      <c r="N12" s="551"/>
      <c r="O12" s="551"/>
      <c r="P12" s="551"/>
      <c r="Q12" s="552"/>
    </row>
    <row r="13" spans="1:17">
      <c r="D13" s="252"/>
      <c r="E13" s="252"/>
      <c r="F13" s="553"/>
      <c r="G13" s="550" t="s">
        <v>944</v>
      </c>
      <c r="H13" s="554"/>
      <c r="I13" s="550" t="s">
        <v>945</v>
      </c>
      <c r="J13" s="551"/>
      <c r="K13" s="551"/>
      <c r="L13" s="551"/>
      <c r="M13" s="551"/>
      <c r="N13" s="551"/>
      <c r="O13" s="551"/>
      <c r="P13" s="551"/>
      <c r="Q13" s="552"/>
    </row>
    <row r="14" spans="1:17">
      <c r="D14" s="252"/>
      <c r="E14" s="252"/>
      <c r="F14" s="553"/>
      <c r="G14" s="553"/>
      <c r="H14" s="555"/>
      <c r="I14" s="553"/>
      <c r="J14" s="844" t="s">
        <v>901</v>
      </c>
      <c r="K14" s="867" t="s">
        <v>946</v>
      </c>
      <c r="L14" s="868"/>
      <c r="M14" s="868"/>
      <c r="N14" s="868"/>
      <c r="O14" s="868"/>
      <c r="P14" s="868"/>
      <c r="Q14" s="869"/>
    </row>
    <row r="15" spans="1:17" ht="72">
      <c r="D15" s="253"/>
      <c r="E15" s="253"/>
      <c r="F15" s="542"/>
      <c r="G15" s="542"/>
      <c r="H15" s="557" t="s">
        <v>947</v>
      </c>
      <c r="I15" s="542"/>
      <c r="J15" s="866"/>
      <c r="K15" s="542"/>
      <c r="L15" s="531" t="s">
        <v>948</v>
      </c>
      <c r="M15" s="531" t="s">
        <v>949</v>
      </c>
      <c r="N15" s="531" t="s">
        <v>965</v>
      </c>
      <c r="O15" s="531" t="s">
        <v>950</v>
      </c>
      <c r="P15" s="531" t="s">
        <v>951</v>
      </c>
      <c r="Q15" s="531" t="s">
        <v>952</v>
      </c>
    </row>
    <row r="16" spans="1:17" s="3" customFormat="1">
      <c r="B16" s="28"/>
      <c r="F16" s="489" t="s">
        <v>33</v>
      </c>
      <c r="G16" s="538" t="s">
        <v>56</v>
      </c>
      <c r="H16" s="489" t="s">
        <v>57</v>
      </c>
      <c r="I16" s="489" t="s">
        <v>1045</v>
      </c>
      <c r="J16" s="455" t="s">
        <v>58</v>
      </c>
      <c r="K16" s="455" t="s">
        <v>1046</v>
      </c>
      <c r="L16" s="538" t="s">
        <v>1047</v>
      </c>
      <c r="M16" s="455" t="s">
        <v>1048</v>
      </c>
      <c r="N16" s="42" t="s">
        <v>1114</v>
      </c>
      <c r="O16" s="42" t="s">
        <v>1115</v>
      </c>
      <c r="P16" s="42" t="s">
        <v>1116</v>
      </c>
      <c r="Q16" s="42" t="s">
        <v>1117</v>
      </c>
    </row>
    <row r="17" spans="4:17">
      <c r="D17" s="270" t="s">
        <v>245</v>
      </c>
      <c r="E17" s="256" t="s">
        <v>617</v>
      </c>
      <c r="F17" s="353">
        <v>24788615</v>
      </c>
      <c r="G17" s="353">
        <v>24249146</v>
      </c>
      <c r="H17" s="353">
        <v>102654</v>
      </c>
      <c r="I17" s="353">
        <v>539469</v>
      </c>
      <c r="J17" s="353">
        <v>190557</v>
      </c>
      <c r="K17" s="353">
        <v>348912</v>
      </c>
      <c r="L17" s="353">
        <v>67955</v>
      </c>
      <c r="M17" s="353">
        <v>42195</v>
      </c>
      <c r="N17" s="353">
        <v>44469</v>
      </c>
      <c r="O17" s="353">
        <v>135116</v>
      </c>
      <c r="P17" s="353">
        <v>14082</v>
      </c>
      <c r="Q17" s="353">
        <v>45095</v>
      </c>
    </row>
    <row r="18" spans="4:17">
      <c r="D18" s="270" t="s">
        <v>246</v>
      </c>
      <c r="E18" s="271" t="s">
        <v>953</v>
      </c>
      <c r="F18" s="353">
        <v>18975408</v>
      </c>
      <c r="G18" s="353">
        <v>18627346</v>
      </c>
      <c r="H18" s="353">
        <v>66188</v>
      </c>
      <c r="I18" s="353">
        <v>348062</v>
      </c>
      <c r="J18" s="353">
        <v>139428</v>
      </c>
      <c r="K18" s="353">
        <v>208634</v>
      </c>
      <c r="L18" s="353">
        <v>34955</v>
      </c>
      <c r="M18" s="353">
        <v>19571</v>
      </c>
      <c r="N18" s="353">
        <v>36808</v>
      </c>
      <c r="O18" s="353">
        <v>73895</v>
      </c>
      <c r="P18" s="353">
        <v>11497</v>
      </c>
      <c r="Q18" s="353">
        <v>31908</v>
      </c>
    </row>
    <row r="19" spans="4:17">
      <c r="D19" s="270" t="s">
        <v>247</v>
      </c>
      <c r="E19" s="271" t="s">
        <v>954</v>
      </c>
      <c r="F19" s="353">
        <v>9484962</v>
      </c>
      <c r="G19" s="353">
        <v>9388678</v>
      </c>
      <c r="H19" s="353">
        <v>26648</v>
      </c>
      <c r="I19" s="353">
        <v>96284</v>
      </c>
      <c r="J19" s="353">
        <v>50379</v>
      </c>
      <c r="K19" s="353">
        <v>45905</v>
      </c>
      <c r="L19" s="353">
        <v>10219</v>
      </c>
      <c r="M19" s="353">
        <v>2651</v>
      </c>
      <c r="N19" s="353">
        <v>2258</v>
      </c>
      <c r="O19" s="353">
        <v>6690</v>
      </c>
      <c r="P19" s="353">
        <v>2654</v>
      </c>
      <c r="Q19" s="353">
        <v>21433</v>
      </c>
    </row>
    <row r="20" spans="4:17" ht="24">
      <c r="D20" s="270" t="s">
        <v>517</v>
      </c>
      <c r="E20" s="271" t="s">
        <v>955</v>
      </c>
      <c r="F20" s="353">
        <v>2135012</v>
      </c>
      <c r="G20" s="353">
        <v>2116635</v>
      </c>
      <c r="H20" s="354"/>
      <c r="I20" s="353">
        <v>18377</v>
      </c>
      <c r="J20" s="353">
        <v>9532</v>
      </c>
      <c r="K20" s="353">
        <v>8845</v>
      </c>
      <c r="L20" s="354"/>
      <c r="M20" s="354"/>
      <c r="N20" s="354"/>
      <c r="O20" s="354"/>
      <c r="P20" s="354"/>
      <c r="Q20" s="354"/>
    </row>
    <row r="21" spans="4:17" ht="24">
      <c r="D21" s="270" t="s">
        <v>797</v>
      </c>
      <c r="E21" s="271" t="s">
        <v>956</v>
      </c>
      <c r="F21" s="353">
        <v>2569505</v>
      </c>
      <c r="G21" s="353">
        <v>2558814</v>
      </c>
      <c r="H21" s="354"/>
      <c r="I21" s="353">
        <v>10691</v>
      </c>
      <c r="J21" s="353">
        <v>5744</v>
      </c>
      <c r="K21" s="353">
        <v>4947</v>
      </c>
      <c r="L21" s="354"/>
      <c r="M21" s="354"/>
      <c r="N21" s="354"/>
      <c r="O21" s="354"/>
      <c r="P21" s="354"/>
      <c r="Q21" s="354"/>
    </row>
    <row r="22" spans="4:17" ht="24">
      <c r="D22" s="270" t="s">
        <v>518</v>
      </c>
      <c r="E22" s="271" t="s">
        <v>957</v>
      </c>
      <c r="F22" s="353">
        <v>1999218</v>
      </c>
      <c r="G22" s="353">
        <v>1974023</v>
      </c>
      <c r="H22" s="354"/>
      <c r="I22" s="353">
        <v>25195</v>
      </c>
      <c r="J22" s="353">
        <v>4257</v>
      </c>
      <c r="K22" s="353">
        <v>20938</v>
      </c>
      <c r="L22" s="354"/>
      <c r="M22" s="354"/>
      <c r="N22" s="354"/>
      <c r="O22" s="354"/>
      <c r="P22" s="354"/>
      <c r="Q22" s="354"/>
    </row>
    <row r="23" spans="4:17">
      <c r="D23" s="270" t="s">
        <v>538</v>
      </c>
      <c r="E23" s="256" t="s">
        <v>958</v>
      </c>
      <c r="F23" s="353">
        <v>-504860</v>
      </c>
      <c r="G23" s="353">
        <v>-305009</v>
      </c>
      <c r="H23" s="353">
        <v>-13312</v>
      </c>
      <c r="I23" s="353">
        <v>-199851</v>
      </c>
      <c r="J23" s="353">
        <v>-42675</v>
      </c>
      <c r="K23" s="353">
        <v>-157176</v>
      </c>
      <c r="L23" s="353">
        <v>-17412</v>
      </c>
      <c r="M23" s="353">
        <v>-10647</v>
      </c>
      <c r="N23" s="353">
        <v>-23613</v>
      </c>
      <c r="O23" s="353">
        <v>-62387</v>
      </c>
      <c r="P23" s="353">
        <v>-11275</v>
      </c>
      <c r="Q23" s="353">
        <v>-31842</v>
      </c>
    </row>
    <row r="24" spans="4:17">
      <c r="D24" s="270" t="s">
        <v>539</v>
      </c>
      <c r="E24" s="256" t="s">
        <v>959</v>
      </c>
      <c r="F24" s="273"/>
      <c r="G24" s="273"/>
      <c r="H24" s="273"/>
      <c r="I24" s="273"/>
      <c r="J24" s="273"/>
      <c r="K24" s="273"/>
      <c r="L24" s="273"/>
      <c r="M24" s="273"/>
      <c r="N24" s="273"/>
      <c r="O24" s="273"/>
      <c r="P24" s="273"/>
      <c r="Q24" s="273"/>
    </row>
    <row r="25" spans="4:17">
      <c r="D25" s="270" t="s">
        <v>519</v>
      </c>
      <c r="E25" s="271" t="s">
        <v>960</v>
      </c>
      <c r="F25" s="353">
        <v>15653558</v>
      </c>
      <c r="G25" s="353">
        <v>15518582</v>
      </c>
      <c r="H25" s="353">
        <v>52740</v>
      </c>
      <c r="I25" s="353">
        <v>134976</v>
      </c>
      <c r="J25" s="353">
        <v>90723</v>
      </c>
      <c r="K25" s="353">
        <v>44253</v>
      </c>
      <c r="L25" s="353">
        <v>16223</v>
      </c>
      <c r="M25" s="353">
        <v>7269</v>
      </c>
      <c r="N25" s="353">
        <v>11087</v>
      </c>
      <c r="O25" s="353">
        <v>9437</v>
      </c>
      <c r="P25" s="353">
        <v>173</v>
      </c>
      <c r="Q25" s="353">
        <v>64</v>
      </c>
    </row>
    <row r="26" spans="4:17">
      <c r="D26" s="270" t="s">
        <v>540</v>
      </c>
      <c r="E26" s="271" t="s">
        <v>961</v>
      </c>
      <c r="F26" s="353">
        <v>8240579</v>
      </c>
      <c r="G26" s="353">
        <v>8196714</v>
      </c>
      <c r="H26" s="353">
        <v>20137</v>
      </c>
      <c r="I26" s="353">
        <v>43865</v>
      </c>
      <c r="J26" s="353">
        <v>35573</v>
      </c>
      <c r="K26" s="353">
        <v>8292</v>
      </c>
      <c r="L26" s="353">
        <v>5094</v>
      </c>
      <c r="M26" s="353">
        <v>1595</v>
      </c>
      <c r="N26" s="353">
        <v>765</v>
      </c>
      <c r="O26" s="353">
        <v>709</v>
      </c>
      <c r="P26" s="353">
        <v>108</v>
      </c>
      <c r="Q26" s="353">
        <v>21</v>
      </c>
    </row>
    <row r="27" spans="4:17">
      <c r="D27" s="270" t="s">
        <v>541</v>
      </c>
      <c r="E27" s="271" t="s">
        <v>962</v>
      </c>
      <c r="F27" s="353">
        <v>11053615</v>
      </c>
      <c r="G27" s="353">
        <v>10633093</v>
      </c>
      <c r="H27" s="353">
        <v>28283</v>
      </c>
      <c r="I27" s="353">
        <v>420522</v>
      </c>
      <c r="J27" s="353">
        <v>118535</v>
      </c>
      <c r="K27" s="353">
        <v>301987</v>
      </c>
      <c r="L27" s="353">
        <v>-16223</v>
      </c>
      <c r="M27" s="353">
        <v>-7269</v>
      </c>
      <c r="N27" s="353">
        <v>-11087</v>
      </c>
      <c r="O27" s="353">
        <v>-9437</v>
      </c>
      <c r="P27" s="353">
        <v>-173</v>
      </c>
      <c r="Q27" s="353">
        <v>-64</v>
      </c>
    </row>
    <row r="28" spans="4:17">
      <c r="D28" s="270" t="s">
        <v>521</v>
      </c>
      <c r="E28" s="271" t="s">
        <v>961</v>
      </c>
      <c r="F28" s="353">
        <v>8119879</v>
      </c>
      <c r="G28" s="353">
        <v>7892859</v>
      </c>
      <c r="H28" s="353">
        <v>23552</v>
      </c>
      <c r="I28" s="353">
        <v>227020</v>
      </c>
      <c r="J28" s="353">
        <v>91418</v>
      </c>
      <c r="K28" s="353">
        <v>135602</v>
      </c>
      <c r="L28" s="353">
        <v>-5094</v>
      </c>
      <c r="M28" s="353">
        <v>-1595</v>
      </c>
      <c r="N28" s="353">
        <v>-765</v>
      </c>
      <c r="O28" s="353">
        <v>-709</v>
      </c>
      <c r="P28" s="353">
        <v>-108</v>
      </c>
      <c r="Q28" s="353">
        <v>-21</v>
      </c>
    </row>
    <row r="29" spans="4:17">
      <c r="D29" s="270" t="s">
        <v>524</v>
      </c>
      <c r="E29" s="256" t="s">
        <v>963</v>
      </c>
      <c r="F29" s="353">
        <v>533774</v>
      </c>
      <c r="G29" s="353">
        <v>523054</v>
      </c>
      <c r="H29" s="353">
        <v>1431</v>
      </c>
      <c r="I29" s="353">
        <v>10720</v>
      </c>
      <c r="J29" s="353">
        <v>3789</v>
      </c>
      <c r="K29" s="353">
        <v>6931</v>
      </c>
      <c r="L29" s="353">
        <v>1243</v>
      </c>
      <c r="M29" s="353">
        <v>1607</v>
      </c>
      <c r="N29" s="353">
        <v>2042</v>
      </c>
      <c r="O29" s="353">
        <v>2008</v>
      </c>
      <c r="P29" s="353">
        <v>29</v>
      </c>
      <c r="Q29" s="353">
        <v>2</v>
      </c>
    </row>
    <row r="30" spans="4:17">
      <c r="D30" s="270" t="s">
        <v>806</v>
      </c>
      <c r="E30" s="256" t="s">
        <v>964</v>
      </c>
      <c r="F30" s="353">
        <v>-574278</v>
      </c>
      <c r="G30" s="353">
        <v>0</v>
      </c>
      <c r="H30" s="353">
        <v>0</v>
      </c>
      <c r="I30" s="353">
        <v>-574278</v>
      </c>
      <c r="J30" s="353">
        <v>-15846</v>
      </c>
      <c r="K30" s="353">
        <v>-558432</v>
      </c>
      <c r="L30" s="353">
        <v>-2316</v>
      </c>
      <c r="M30" s="353">
        <v>-24936</v>
      </c>
      <c r="N30" s="353">
        <v>-52681</v>
      </c>
      <c r="O30" s="353">
        <v>-147973</v>
      </c>
      <c r="P30" s="353">
        <v>-85569</v>
      </c>
      <c r="Q30" s="353">
        <v>-244957</v>
      </c>
    </row>
  </sheetData>
  <customSheetViews>
    <customSheetView guid="{EB80C77D-AF78-41A9-A5FE-A7459DA92422}">
      <selection activeCell="N55" sqref="N55"/>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C83D4249-7B44-432A-B7FB-A6ACA6880240}" topLeftCell="A43">
      <selection activeCell="D4" sqref="D4"/>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CFC92B1C-D4F2-414F-8F12-92F529035B08}" topLeftCell="A19">
      <selection activeCell="D7" sqref="D7"/>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D3393B8E-C3CB-4E3A-976E-E4CD065299F0}">
      <selection activeCell="D4" sqref="D4"/>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 guid="{F277ACEF-9FF8-431F-8537-DE60B790AA4F}">
      <selection activeCell="D4" sqref="D4"/>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customSheetView>
    <customSheetView guid="{3FCB7B24-049F-4685-83CB-5231093E0117}">
      <selection activeCell="D4" sqref="D4"/>
      <pageMargins left="0.70866141732283472" right="0.70866141732283472" top="0.74803149606299213" bottom="0.74803149606299213" header="0.31496062992125984" footer="0.31496062992125984"/>
      <pageSetup paperSize="9" scale="75" orientation="landscape" r:id="rId19"/>
      <headerFooter>
        <oddHeader>&amp;CBG
Приложение XV</oddHeader>
        <oddFooter>&amp;C&amp;P</oddFooter>
      </headerFooter>
    </customSheetView>
    <customSheetView guid="{5AF40965-2356-4A48-B6FA-CB814CA4D7B2}">
      <selection activeCell="G13" sqref="G13"/>
      <pageMargins left="0.70866141732283472" right="0.70866141732283472" top="0.74803149606299213" bottom="0.74803149606299213" header="0.31496062992125984" footer="0.31496062992125984"/>
      <pageSetup paperSize="9" scale="75" orientation="landscape" r:id="rId20"/>
      <headerFooter>
        <oddHeader>&amp;CBG
Приложение XV</oddHeader>
        <oddFooter>&amp;C&amp;P</oddFooter>
      </headerFooter>
    </customSheetView>
    <customSheetView guid="{BE68C6EB-1B64-4B3E-8DDC-CA26F318E610}" topLeftCell="A43">
      <selection activeCell="D4" sqref="D4"/>
      <pageMargins left="0.70866141732283472" right="0.70866141732283472" top="0.74803149606299213" bottom="0.74803149606299213" header="0.31496062992125984" footer="0.31496062992125984"/>
      <pageSetup paperSize="9" scale="75" orientation="landscape" r:id="rId21"/>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22"/>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23"/>
      <headerFooter>
        <oddHeader>&amp;CBG
Приложение XV</oddHeader>
        <oddFooter>&amp;C&amp;P</oddFooter>
      </headerFooter>
    </customSheetView>
  </customSheetViews>
  <mergeCells count="2">
    <mergeCell ref="J14:J15"/>
    <mergeCell ref="K14:Q14"/>
  </mergeCells>
  <pageMargins left="0.70866141732283472" right="0.70866141732283472" top="0.74803149606299213" bottom="0.74803149606299213" header="0.31496062992125984" footer="0.31496062992125984"/>
  <pageSetup paperSize="9" scale="75" orientation="landscape" r:id="rId24"/>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tint="-0.249977111117893"/>
  </sheetPr>
  <dimension ref="A1:E24"/>
  <sheetViews>
    <sheetView showGridLines="0" workbookViewId="0">
      <selection activeCell="F1" sqref="F1"/>
    </sheetView>
  </sheetViews>
  <sheetFormatPr defaultColWidth="9.140625" defaultRowHeight="12"/>
  <cols>
    <col min="1" max="1" width="5.85546875" style="269" customWidth="1"/>
    <col min="2" max="2" width="9.140625" style="269"/>
    <col min="3" max="3" width="29.140625" style="269" bestFit="1" customWidth="1"/>
    <col min="4" max="16384" width="9.140625" style="269"/>
  </cols>
  <sheetData>
    <row r="1" spans="1:5" ht="12.75">
      <c r="A1" s="509" t="str">
        <f>HYPERLINK("#INDEX!A2","back to index page")</f>
        <v>back to index page</v>
      </c>
      <c r="B1" s="779"/>
      <c r="C1" s="779"/>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c r="B9" s="415" t="s">
        <v>1032</v>
      </c>
      <c r="C9" s="430"/>
      <c r="D9" s="430"/>
      <c r="E9" s="430"/>
    </row>
    <row r="11" spans="1:5">
      <c r="E11" s="196" t="s">
        <v>52</v>
      </c>
    </row>
    <row r="12" spans="1:5" ht="23.1" customHeight="1">
      <c r="B12" s="870"/>
      <c r="C12" s="871"/>
      <c r="D12" s="836" t="s">
        <v>966</v>
      </c>
      <c r="E12" s="836"/>
    </row>
    <row r="13" spans="1:5" ht="48">
      <c r="B13" s="871"/>
      <c r="C13" s="871"/>
      <c r="D13" s="556" t="s">
        <v>967</v>
      </c>
      <c r="E13" s="556" t="s">
        <v>968</v>
      </c>
    </row>
    <row r="14" spans="1:5">
      <c r="B14" s="261"/>
      <c r="C14" s="261"/>
      <c r="D14" s="488" t="s">
        <v>33</v>
      </c>
      <c r="E14" s="488" t="s">
        <v>56</v>
      </c>
    </row>
    <row r="15" spans="1:5">
      <c r="B15" s="272" t="s">
        <v>245</v>
      </c>
      <c r="C15" s="275" t="s">
        <v>969</v>
      </c>
      <c r="D15" s="137">
        <v>0</v>
      </c>
      <c r="E15" s="137">
        <v>0</v>
      </c>
    </row>
    <row r="16" spans="1:5">
      <c r="B16" s="272" t="s">
        <v>246</v>
      </c>
      <c r="C16" s="275" t="s">
        <v>970</v>
      </c>
      <c r="D16" s="137">
        <v>1371</v>
      </c>
      <c r="E16" s="137">
        <v>-604</v>
      </c>
    </row>
    <row r="17" spans="2:5">
      <c r="B17" s="272" t="s">
        <v>247</v>
      </c>
      <c r="C17" s="276" t="s">
        <v>971</v>
      </c>
      <c r="D17" s="137">
        <v>580</v>
      </c>
      <c r="E17" s="137">
        <v>-53</v>
      </c>
    </row>
    <row r="18" spans="2:5">
      <c r="B18" s="272" t="s">
        <v>517</v>
      </c>
      <c r="C18" s="276" t="s">
        <v>972</v>
      </c>
      <c r="D18" s="137">
        <v>791</v>
      </c>
      <c r="E18" s="137">
        <v>-551</v>
      </c>
    </row>
    <row r="19" spans="2:5">
      <c r="B19" s="272" t="s">
        <v>797</v>
      </c>
      <c r="C19" s="276" t="s">
        <v>973</v>
      </c>
      <c r="D19" s="137">
        <v>0</v>
      </c>
      <c r="E19" s="137">
        <v>0</v>
      </c>
    </row>
    <row r="20" spans="2:5">
      <c r="B20" s="272" t="s">
        <v>518</v>
      </c>
      <c r="C20" s="276" t="s">
        <v>974</v>
      </c>
      <c r="D20" s="137">
        <v>0</v>
      </c>
      <c r="E20" s="137">
        <v>0</v>
      </c>
    </row>
    <row r="21" spans="2:5">
      <c r="B21" s="272" t="s">
        <v>538</v>
      </c>
      <c r="C21" s="276" t="s">
        <v>975</v>
      </c>
      <c r="D21" s="137">
        <v>0</v>
      </c>
      <c r="E21" s="137">
        <v>0</v>
      </c>
    </row>
    <row r="22" spans="2:5">
      <c r="B22" s="277" t="s">
        <v>539</v>
      </c>
      <c r="C22" s="278" t="s">
        <v>66</v>
      </c>
      <c r="D22" s="135">
        <v>1371</v>
      </c>
      <c r="E22" s="135">
        <v>-604</v>
      </c>
    </row>
    <row r="24" spans="2:5">
      <c r="D24" s="274"/>
      <c r="E24" s="274"/>
    </row>
  </sheetData>
  <customSheetViews>
    <customSheetView guid="{EB80C77D-AF78-41A9-A5FE-A7459DA92422}">
      <selection activeCell="N55" sqref="N55"/>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C83D4249-7B44-432A-B7FB-A6ACA6880240}" topLeftCell="A25">
      <selection activeCell="D4" sqref="D4"/>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D3393B8E-C3CB-4E3A-976E-E4CD065299F0}" topLeftCell="A18">
      <selection activeCell="D31" sqref="D31"/>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 guid="{F277ACEF-9FF8-431F-8537-DE60B790AA4F}" topLeftCell="A18">
      <selection activeCell="D31" sqref="D31"/>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customSheetView>
    <customSheetView guid="{3FCB7B24-049F-4685-83CB-5231093E0117}" topLeftCell="A18">
      <selection activeCell="D31" sqref="D31"/>
      <pageMargins left="0.70866141732283472" right="0.70866141732283472" top="0.74803149606299213" bottom="0.74803149606299213" header="0.31496062992125984" footer="0.31496062992125984"/>
      <pageSetup paperSize="9" orientation="landscape" r:id="rId19"/>
      <headerFooter>
        <oddHeader>&amp;CBG
Приложение XV</oddHeader>
        <oddFooter>&amp;C&amp;P</oddFooter>
      </headerFooter>
    </customSheetView>
    <customSheetView guid="{5AF40965-2356-4A48-B6FA-CB814CA4D7B2}">
      <selection activeCell="C12" sqref="C12"/>
      <pageMargins left="0.70866141732283472" right="0.70866141732283472" top="0.74803149606299213" bottom="0.74803149606299213" header="0.31496062992125984" footer="0.31496062992125984"/>
      <pageSetup paperSize="9" orientation="landscape" r:id="rId20"/>
      <headerFooter>
        <oddHeader>&amp;CBG
Приложение XV</oddHeader>
        <oddFooter>&amp;C&amp;P</oddFooter>
      </headerFooter>
    </customSheetView>
    <customSheetView guid="{BE68C6EB-1B64-4B3E-8DDC-CA26F318E610}" topLeftCell="A25">
      <selection activeCell="D4" sqref="D4"/>
      <pageMargins left="0.70866141732283472" right="0.70866141732283472" top="0.74803149606299213" bottom="0.74803149606299213" header="0.31496062992125984" footer="0.31496062992125984"/>
      <pageSetup paperSize="9" orientation="landscape" r:id="rId21"/>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22"/>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23"/>
      <headerFooter>
        <oddHeader>&amp;CBG
Приложение XV</oddHeader>
        <oddFooter>&amp;C&amp;P</oddFooter>
      </headerFooter>
    </customSheetView>
  </customSheetViews>
  <mergeCells count="3">
    <mergeCell ref="B12:C12"/>
    <mergeCell ref="D12:E12"/>
    <mergeCell ref="B13:C13"/>
  </mergeCells>
  <pageMargins left="0.70866141732283472" right="0.70866141732283472" top="0.74803149606299213" bottom="0.74803149606299213" header="0.31496062992125984" footer="0.31496062992125984"/>
  <pageSetup paperSize="9" orientation="landscape" r:id="rId24"/>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tint="-0.249977111117893"/>
    <pageSetUpPr fitToPage="1"/>
  </sheetPr>
  <dimension ref="A1:O23"/>
  <sheetViews>
    <sheetView showGridLines="0" workbookViewId="0">
      <selection activeCell="D1" sqref="D1"/>
    </sheetView>
  </sheetViews>
  <sheetFormatPr defaultColWidth="9.140625" defaultRowHeight="12"/>
  <cols>
    <col min="1" max="1" width="5.85546875" style="269" customWidth="1"/>
    <col min="2" max="2" width="7.42578125" style="269" customWidth="1"/>
    <col min="3" max="3" width="42.140625" style="269" customWidth="1"/>
    <col min="4" max="15" width="10.7109375" style="269" customWidth="1"/>
    <col min="16" max="16384" width="9.140625" style="269"/>
  </cols>
  <sheetData>
    <row r="1" spans="1:15" ht="12.75">
      <c r="A1" s="509" t="str">
        <f>HYPERLINK("#INDEX!A2","back to index page")</f>
        <v>back to index page</v>
      </c>
      <c r="B1" s="779"/>
      <c r="C1" s="779"/>
    </row>
    <row r="2" spans="1:15" ht="12.75">
      <c r="A2"/>
      <c r="B2"/>
      <c r="C2"/>
    </row>
    <row r="3" spans="1:15" ht="12.75">
      <c r="A3"/>
      <c r="B3"/>
      <c r="C3"/>
    </row>
    <row r="4" spans="1:15" ht="12.75">
      <c r="A4"/>
      <c r="B4"/>
      <c r="C4"/>
    </row>
    <row r="5" spans="1:15" ht="12.75">
      <c r="A5"/>
      <c r="B5"/>
      <c r="C5"/>
    </row>
    <row r="6" spans="1:15" ht="12.75">
      <c r="A6"/>
      <c r="B6"/>
      <c r="C6"/>
    </row>
    <row r="7" spans="1:15" ht="12.75">
      <c r="A7"/>
      <c r="B7"/>
      <c r="C7"/>
    </row>
    <row r="8" spans="1:15" ht="12.75">
      <c r="A8"/>
      <c r="B8"/>
      <c r="C8"/>
    </row>
    <row r="9" spans="1:15">
      <c r="B9" s="429" t="s">
        <v>1033</v>
      </c>
      <c r="C9" s="430"/>
      <c r="D9" s="430"/>
      <c r="E9" s="430"/>
      <c r="F9" s="430"/>
      <c r="G9" s="430"/>
      <c r="H9" s="430"/>
      <c r="I9" s="430"/>
      <c r="J9" s="430"/>
      <c r="K9" s="430"/>
      <c r="L9" s="430"/>
      <c r="M9" s="430"/>
      <c r="N9" s="430"/>
      <c r="O9" s="430"/>
    </row>
    <row r="11" spans="1:15" ht="12.75" customHeight="1">
      <c r="O11" s="196" t="s">
        <v>52</v>
      </c>
    </row>
    <row r="12" spans="1:15">
      <c r="B12" s="49"/>
      <c r="C12" s="49"/>
      <c r="D12" s="872" t="s">
        <v>976</v>
      </c>
      <c r="E12" s="873"/>
      <c r="F12" s="558" t="s">
        <v>977</v>
      </c>
      <c r="G12" s="559"/>
      <c r="H12" s="559"/>
      <c r="I12" s="559"/>
      <c r="J12" s="559"/>
      <c r="K12" s="559"/>
      <c r="L12" s="559"/>
      <c r="M12" s="559"/>
      <c r="N12" s="559"/>
      <c r="O12" s="560"/>
    </row>
    <row r="13" spans="1:15">
      <c r="B13" s="49"/>
      <c r="C13" s="279"/>
      <c r="D13" s="872"/>
      <c r="E13" s="873"/>
      <c r="F13" s="561"/>
      <c r="G13" s="562"/>
      <c r="H13" s="873" t="s">
        <v>978</v>
      </c>
      <c r="I13" s="874"/>
      <c r="J13" s="874" t="s">
        <v>979</v>
      </c>
      <c r="K13" s="874"/>
      <c r="L13" s="874" t="s">
        <v>980</v>
      </c>
      <c r="M13" s="874"/>
      <c r="N13" s="874" t="s">
        <v>981</v>
      </c>
      <c r="O13" s="875"/>
    </row>
    <row r="14" spans="1:15" ht="71.25" customHeight="1">
      <c r="B14" s="49"/>
      <c r="C14" s="279"/>
      <c r="D14" s="265" t="s">
        <v>617</v>
      </c>
      <c r="E14" s="531" t="s">
        <v>968</v>
      </c>
      <c r="F14" s="563" t="s">
        <v>967</v>
      </c>
      <c r="G14" s="563" t="s">
        <v>968</v>
      </c>
      <c r="H14" s="563" t="s">
        <v>967</v>
      </c>
      <c r="I14" s="549" t="s">
        <v>968</v>
      </c>
      <c r="J14" s="563" t="s">
        <v>967</v>
      </c>
      <c r="K14" s="563" t="s">
        <v>968</v>
      </c>
      <c r="L14" s="563" t="s">
        <v>967</v>
      </c>
      <c r="M14" s="549" t="s">
        <v>968</v>
      </c>
      <c r="N14" s="563" t="s">
        <v>967</v>
      </c>
      <c r="O14" s="549" t="s">
        <v>968</v>
      </c>
    </row>
    <row r="15" spans="1:15">
      <c r="B15" s="49"/>
      <c r="C15" s="279"/>
      <c r="D15" s="489" t="s">
        <v>33</v>
      </c>
      <c r="E15" s="538" t="s">
        <v>56</v>
      </c>
      <c r="F15" s="489" t="s">
        <v>57</v>
      </c>
      <c r="G15" s="489" t="s">
        <v>1045</v>
      </c>
      <c r="H15" s="455" t="s">
        <v>58</v>
      </c>
      <c r="I15" s="455" t="s">
        <v>1046</v>
      </c>
      <c r="J15" s="538" t="s">
        <v>1047</v>
      </c>
      <c r="K15" s="455" t="s">
        <v>1048</v>
      </c>
      <c r="L15" s="42" t="s">
        <v>1114</v>
      </c>
      <c r="M15" s="42" t="s">
        <v>1115</v>
      </c>
      <c r="N15" s="42" t="s">
        <v>1116</v>
      </c>
      <c r="O15" s="42" t="s">
        <v>1117</v>
      </c>
    </row>
    <row r="16" spans="1:15" ht="24">
      <c r="B16" s="270" t="s">
        <v>245</v>
      </c>
      <c r="C16" s="255" t="s">
        <v>982</v>
      </c>
      <c r="D16" s="137">
        <v>0</v>
      </c>
      <c r="E16" s="137">
        <v>0</v>
      </c>
      <c r="F16" s="137">
        <v>0</v>
      </c>
      <c r="G16" s="137">
        <v>0</v>
      </c>
      <c r="H16" s="280"/>
      <c r="I16" s="281"/>
      <c r="J16" s="281"/>
      <c r="K16" s="281"/>
      <c r="L16" s="281"/>
      <c r="M16" s="281"/>
      <c r="N16" s="281"/>
      <c r="O16" s="282"/>
    </row>
    <row r="17" spans="2:15" ht="24">
      <c r="B17" s="270" t="s">
        <v>246</v>
      </c>
      <c r="C17" s="255" t="s">
        <v>983</v>
      </c>
      <c r="D17" s="137">
        <v>1162</v>
      </c>
      <c r="E17" s="137">
        <v>0</v>
      </c>
      <c r="F17" s="137">
        <v>1371</v>
      </c>
      <c r="G17" s="137">
        <v>-604</v>
      </c>
      <c r="H17" s="137">
        <v>361</v>
      </c>
      <c r="I17" s="137">
        <v>0</v>
      </c>
      <c r="J17" s="137">
        <v>510</v>
      </c>
      <c r="K17" s="137">
        <v>-149</v>
      </c>
      <c r="L17" s="137">
        <v>500</v>
      </c>
      <c r="M17" s="137">
        <v>-455</v>
      </c>
      <c r="N17" s="137">
        <v>0</v>
      </c>
      <c r="O17" s="137">
        <v>0</v>
      </c>
    </row>
    <row r="18" spans="2:15">
      <c r="B18" s="270" t="s">
        <v>247</v>
      </c>
      <c r="C18" s="258" t="s">
        <v>971</v>
      </c>
      <c r="D18" s="137">
        <v>465</v>
      </c>
      <c r="E18" s="137">
        <v>0</v>
      </c>
      <c r="F18" s="137">
        <v>580</v>
      </c>
      <c r="G18" s="137">
        <v>-53</v>
      </c>
      <c r="H18" s="137">
        <v>361</v>
      </c>
      <c r="I18" s="137">
        <v>0</v>
      </c>
      <c r="J18" s="137">
        <v>192</v>
      </c>
      <c r="K18" s="137">
        <v>-31</v>
      </c>
      <c r="L18" s="137">
        <v>27</v>
      </c>
      <c r="M18" s="137">
        <v>-22</v>
      </c>
      <c r="N18" s="137">
        <v>0</v>
      </c>
      <c r="O18" s="137">
        <v>0</v>
      </c>
    </row>
    <row r="19" spans="2:15">
      <c r="B19" s="270" t="s">
        <v>517</v>
      </c>
      <c r="C19" s="258" t="s">
        <v>984</v>
      </c>
      <c r="D19" s="137">
        <v>697</v>
      </c>
      <c r="E19" s="137">
        <v>0</v>
      </c>
      <c r="F19" s="137">
        <v>791</v>
      </c>
      <c r="G19" s="137">
        <v>-551</v>
      </c>
      <c r="H19" s="137">
        <v>0</v>
      </c>
      <c r="I19" s="137">
        <v>0</v>
      </c>
      <c r="J19" s="137">
        <v>318</v>
      </c>
      <c r="K19" s="137">
        <v>-118</v>
      </c>
      <c r="L19" s="137">
        <v>473</v>
      </c>
      <c r="M19" s="137">
        <v>-433</v>
      </c>
      <c r="N19" s="137">
        <v>0</v>
      </c>
      <c r="O19" s="137">
        <v>0</v>
      </c>
    </row>
    <row r="20" spans="2:15">
      <c r="B20" s="270" t="s">
        <v>797</v>
      </c>
      <c r="C20" s="258" t="s">
        <v>973</v>
      </c>
      <c r="D20" s="137">
        <v>0</v>
      </c>
      <c r="E20" s="137">
        <v>0</v>
      </c>
      <c r="F20" s="137">
        <v>0</v>
      </c>
      <c r="G20" s="137">
        <v>0</v>
      </c>
      <c r="H20" s="137">
        <v>0</v>
      </c>
      <c r="I20" s="137">
        <v>0</v>
      </c>
      <c r="J20" s="137">
        <v>0</v>
      </c>
      <c r="K20" s="137">
        <v>0</v>
      </c>
      <c r="L20" s="137">
        <v>0</v>
      </c>
      <c r="M20" s="137">
        <v>0</v>
      </c>
      <c r="N20" s="137">
        <v>0</v>
      </c>
      <c r="O20" s="137">
        <v>0</v>
      </c>
    </row>
    <row r="21" spans="2:15">
      <c r="B21" s="270" t="s">
        <v>518</v>
      </c>
      <c r="C21" s="258" t="s">
        <v>974</v>
      </c>
      <c r="D21" s="137">
        <v>0</v>
      </c>
      <c r="E21" s="137">
        <v>0</v>
      </c>
      <c r="F21" s="137">
        <v>0</v>
      </c>
      <c r="G21" s="137">
        <v>0</v>
      </c>
      <c r="H21" s="137">
        <v>0</v>
      </c>
      <c r="I21" s="137">
        <v>0</v>
      </c>
      <c r="J21" s="137">
        <v>0</v>
      </c>
      <c r="K21" s="137">
        <v>0</v>
      </c>
      <c r="L21" s="137">
        <v>0</v>
      </c>
      <c r="M21" s="137">
        <v>0</v>
      </c>
      <c r="N21" s="137">
        <v>0</v>
      </c>
      <c r="O21" s="137">
        <v>0</v>
      </c>
    </row>
    <row r="22" spans="2:15">
      <c r="B22" s="270" t="s">
        <v>538</v>
      </c>
      <c r="C22" s="258" t="s">
        <v>975</v>
      </c>
      <c r="D22" s="137">
        <v>0</v>
      </c>
      <c r="E22" s="137">
        <v>0</v>
      </c>
      <c r="F22" s="137">
        <v>0</v>
      </c>
      <c r="G22" s="137">
        <v>0</v>
      </c>
      <c r="H22" s="137">
        <v>0</v>
      </c>
      <c r="I22" s="137">
        <v>0</v>
      </c>
      <c r="J22" s="137">
        <v>0</v>
      </c>
      <c r="K22" s="137">
        <v>0</v>
      </c>
      <c r="L22" s="137">
        <v>0</v>
      </c>
      <c r="M22" s="137">
        <v>0</v>
      </c>
      <c r="N22" s="137">
        <v>0</v>
      </c>
      <c r="O22" s="137">
        <v>0</v>
      </c>
    </row>
    <row r="23" spans="2:15">
      <c r="B23" s="283" t="s">
        <v>539</v>
      </c>
      <c r="C23" s="259" t="s">
        <v>66</v>
      </c>
      <c r="D23" s="135">
        <v>1162</v>
      </c>
      <c r="E23" s="135">
        <v>0</v>
      </c>
      <c r="F23" s="135">
        <v>1371</v>
      </c>
      <c r="G23" s="135">
        <v>-604</v>
      </c>
      <c r="H23" s="135">
        <v>361</v>
      </c>
      <c r="I23" s="135">
        <v>0</v>
      </c>
      <c r="J23" s="135">
        <v>510</v>
      </c>
      <c r="K23" s="135">
        <v>-149</v>
      </c>
      <c r="L23" s="135">
        <v>500</v>
      </c>
      <c r="M23" s="135">
        <v>-455</v>
      </c>
      <c r="N23" s="135">
        <v>0</v>
      </c>
      <c r="O23" s="135">
        <v>0</v>
      </c>
    </row>
  </sheetData>
  <customSheetViews>
    <customSheetView guid="{EB80C77D-AF78-41A9-A5FE-A7459DA92422}" fitToPage="1">
      <selection activeCell="N55" sqref="N55"/>
      <pageMargins left="0.70866141732283472" right="0.70866141732283472" top="0.74803149606299213" bottom="0.74803149606299213" header="0.31496062992125984" footer="0.31496062992125984"/>
      <pageSetup paperSize="9" scale="37" orientation="landscape" r:id="rId1"/>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2"/>
      <headerFooter>
        <oddHeader>&amp;CBG
Приложение XV</oddHeader>
        <oddFooter>&amp;C&amp;P</oddFooter>
      </headerFooter>
    </customSheetView>
    <customSheetView guid="{C83D4249-7B44-432A-B7FB-A6ACA6880240}" fitToPage="1" topLeftCell="A38">
      <selection activeCell="E65" sqref="E65"/>
      <pageMargins left="0.70866141732283472" right="0.70866141732283472" top="0.74803149606299213" bottom="0.74803149606299213" header="0.31496062992125984" footer="0.31496062992125984"/>
      <pageSetup paperSize="9" scale="32" orientation="landscape" r:id="rId3"/>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4"/>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5"/>
      <headerFooter>
        <oddHeader>&amp;CBG
Приложение XV</oddHeader>
        <oddFooter>&amp;C&amp;P</oddFooter>
      </headerFooter>
    </customSheetView>
    <customSheetView guid="{CFC92B1C-D4F2-414F-8F12-92F529035B08}" fitToPage="1">
      <selection activeCell="E10" sqref="E10"/>
      <pageMargins left="0.70866141732283472" right="0.70866141732283472" top="0.74803149606299213" bottom="0.74803149606299213" header="0.31496062992125984" footer="0.31496062992125984"/>
      <pageSetup paperSize="9" scale="32" orientation="landscape" r:id="rId6"/>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D3393B8E-C3CB-4E3A-976E-E4CD065299F0}" fitToPage="1">
      <selection activeCell="D4" sqref="D4"/>
      <pageMargins left="0.70866141732283472" right="0.70866141732283472" top="0.74803149606299213" bottom="0.74803149606299213" header="0.31496062992125984" footer="0.31496062992125984"/>
      <pageSetup paperSize="9" scale="32" orientation="landscape" r:id="rId8"/>
      <headerFooter>
        <oddHeader>&amp;CBG
Приложение XV</oddHeader>
        <oddFooter>&amp;C&amp;P</oddFooter>
      </headerFooter>
    </customSheetView>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9"/>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10"/>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11"/>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12"/>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13"/>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14"/>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15"/>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6"/>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17"/>
      <headerFooter>
        <oddHeader>&amp;CBG
Приложение XV</oddHeader>
        <oddFooter>&amp;C&amp;P</oddFooter>
      </headerFooter>
    </customSheetView>
    <customSheetView guid="{F277ACEF-9FF8-431F-8537-DE60B790AA4F}" fitToPage="1">
      <selection activeCell="D4" sqref="D4"/>
      <pageMargins left="0.70866141732283472" right="0.70866141732283472" top="0.74803149606299213" bottom="0.74803149606299213" header="0.31496062992125984" footer="0.31496062992125984"/>
      <pageSetup paperSize="9" scale="32" orientation="landscape" r:id="rId18"/>
      <headerFooter>
        <oddHeader>&amp;CBG
Приложение XV</oddHeader>
        <oddFooter>&amp;C&amp;P</oddFooter>
      </headerFooter>
    </customSheetView>
    <customSheetView guid="{3FCB7B24-049F-4685-83CB-5231093E0117}" fitToPage="1">
      <selection activeCell="D4" sqref="D4"/>
      <pageMargins left="0.70866141732283472" right="0.70866141732283472" top="0.74803149606299213" bottom="0.74803149606299213" header="0.31496062992125984" footer="0.31496062992125984"/>
      <pageSetup paperSize="9" scale="32" orientation="landscape" r:id="rId19"/>
      <headerFooter>
        <oddHeader>&amp;CBG
Приложение XV</oddHeader>
        <oddFooter>&amp;C&amp;P</oddFooter>
      </headerFooter>
    </customSheetView>
    <customSheetView guid="{5AF40965-2356-4A48-B6FA-CB814CA4D7B2}" fitToPage="1" topLeftCell="A10">
      <selection activeCell="F14" sqref="F14"/>
      <pageMargins left="0.70866141732283472" right="0.70866141732283472" top="0.74803149606299213" bottom="0.74803149606299213" header="0.31496062992125984" footer="0.31496062992125984"/>
      <pageSetup paperSize="9" scale="42" orientation="landscape" r:id="rId20"/>
      <headerFooter>
        <oddHeader>&amp;CBG
Приложение XV</oddHeader>
        <oddFooter>&amp;C&amp;P</oddFooter>
      </headerFooter>
    </customSheetView>
    <customSheetView guid="{BE68C6EB-1B64-4B3E-8DDC-CA26F318E610}" fitToPage="1" topLeftCell="A38">
      <selection activeCell="E65" sqref="E65"/>
      <pageMargins left="0.70866141732283472" right="0.70866141732283472" top="0.74803149606299213" bottom="0.74803149606299213" header="0.31496062992125984" footer="0.31496062992125984"/>
      <pageSetup paperSize="9" scale="32" orientation="landscape" r:id="rId21"/>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22"/>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23"/>
      <headerFooter>
        <oddHeader>&amp;CBG
Приложение XV</oddHeader>
        <oddFooter>&amp;C&amp;P</oddFooter>
      </headerFooter>
    </customSheetView>
  </customSheetViews>
  <mergeCells count="5">
    <mergeCell ref="D12:E13"/>
    <mergeCell ref="H13:I13"/>
    <mergeCell ref="J13:K13"/>
    <mergeCell ref="L13:M13"/>
    <mergeCell ref="N13:O13"/>
  </mergeCells>
  <pageMargins left="0.70866141732283472" right="0.70866141732283472" top="0.74803149606299213" bottom="0.74803149606299213" header="0.31496062992125984" footer="0.31496062992125984"/>
  <pageSetup paperSize="9" scale="37" orientation="landscape" r:id="rId24"/>
  <headerFooter>
    <oddHeader>&amp;CBG
Приложение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9"/>
  <sheetViews>
    <sheetView showGridLines="0" workbookViewId="0">
      <selection activeCell="D1" sqref="D1"/>
    </sheetView>
  </sheetViews>
  <sheetFormatPr defaultColWidth="9.140625" defaultRowHeight="12"/>
  <cols>
    <col min="1" max="1" width="5.85546875" style="3" customWidth="1"/>
    <col min="2" max="2" width="3.85546875" style="3" customWidth="1"/>
    <col min="3" max="3" width="64.140625" style="3" customWidth="1"/>
    <col min="4" max="4" width="15" style="3" customWidth="1"/>
    <col min="5" max="16384" width="9.140625" style="3"/>
  </cols>
  <sheetData>
    <row r="1" spans="1:4" ht="12.75">
      <c r="A1" s="505" t="str">
        <f>HYPERLINK("#INDEX!A2","back to index page")</f>
        <v>back to index page</v>
      </c>
      <c r="B1" s="761"/>
      <c r="C1" s="761"/>
    </row>
    <row r="2" spans="1:4" ht="12.75">
      <c r="A2"/>
      <c r="B2"/>
      <c r="C2"/>
    </row>
    <row r="3" spans="1:4" ht="12.75">
      <c r="A3"/>
      <c r="B3"/>
      <c r="C3"/>
    </row>
    <row r="4" spans="1:4" ht="12.75">
      <c r="A4"/>
      <c r="B4"/>
      <c r="C4"/>
    </row>
    <row r="5" spans="1:4" ht="12.75">
      <c r="A5"/>
      <c r="B5"/>
      <c r="C5"/>
    </row>
    <row r="6" spans="1:4" ht="12.75">
      <c r="A6"/>
      <c r="B6"/>
      <c r="C6"/>
    </row>
    <row r="7" spans="1:4" ht="12.75">
      <c r="A7"/>
      <c r="B7"/>
      <c r="C7"/>
    </row>
    <row r="8" spans="1:4" ht="12.75">
      <c r="A8"/>
      <c r="B8"/>
      <c r="C8"/>
    </row>
    <row r="9" spans="1:4">
      <c r="B9" s="403" t="s">
        <v>1248</v>
      </c>
      <c r="C9" s="404"/>
      <c r="D9" s="404"/>
    </row>
    <row r="10" spans="1:4">
      <c r="B10" s="27"/>
    </row>
    <row r="11" spans="1:4">
      <c r="B11" s="27"/>
      <c r="D11" s="55" t="s">
        <v>52</v>
      </c>
    </row>
    <row r="12" spans="1:4" ht="36">
      <c r="B12" s="27"/>
      <c r="C12" s="28"/>
      <c r="D12" s="142" t="s">
        <v>260</v>
      </c>
    </row>
    <row r="13" spans="1:4">
      <c r="B13" s="27"/>
      <c r="C13" s="28"/>
      <c r="D13" s="34" t="s">
        <v>0</v>
      </c>
    </row>
    <row r="14" spans="1:4">
      <c r="B14" s="18" t="s">
        <v>2</v>
      </c>
      <c r="C14" s="110" t="s">
        <v>254</v>
      </c>
      <c r="D14" s="135">
        <v>536858</v>
      </c>
    </row>
    <row r="15" spans="1:4">
      <c r="B15" s="42" t="s">
        <v>3</v>
      </c>
      <c r="C15" s="59" t="s">
        <v>256</v>
      </c>
      <c r="D15" s="137">
        <v>285520</v>
      </c>
    </row>
    <row r="16" spans="1:4">
      <c r="B16" s="42" t="s">
        <v>4</v>
      </c>
      <c r="C16" s="109" t="s">
        <v>257</v>
      </c>
      <c r="D16" s="137">
        <v>-282909</v>
      </c>
    </row>
    <row r="17" spans="2:4">
      <c r="B17" s="42" t="s">
        <v>5</v>
      </c>
      <c r="C17" s="109" t="s">
        <v>258</v>
      </c>
      <c r="D17" s="137">
        <v>-73294</v>
      </c>
    </row>
    <row r="18" spans="2:4">
      <c r="B18" s="42" t="s">
        <v>6</v>
      </c>
      <c r="C18" s="109" t="s">
        <v>259</v>
      </c>
      <c r="D18" s="137">
        <v>-209615</v>
      </c>
    </row>
    <row r="19" spans="2:4">
      <c r="B19" s="18">
        <v>6</v>
      </c>
      <c r="C19" s="21" t="s">
        <v>255</v>
      </c>
      <c r="D19" s="135">
        <v>539469</v>
      </c>
    </row>
  </sheetData>
  <customSheetViews>
    <customSheetView guid="{EB80C77D-AF78-41A9-A5FE-A7459DA92422}" topLeftCell="F1">
      <selection activeCell="N55" sqref="N55"/>
      <pageMargins left="0.7" right="0.7" top="0.75" bottom="0.75" header="0.3" footer="0.3"/>
      <pageSetup paperSize="9" orientation="portrait" r:id="rId1"/>
    </customSheetView>
    <customSheetView guid="{51337751-BEAF-43F3-8CC9-400B99E751E8}" topLeftCell="A10">
      <selection activeCell="E38" sqref="E38"/>
      <pageMargins left="0.7" right="0.7" top="0.75" bottom="0.75" header="0.3" footer="0.3"/>
      <pageSetup paperSize="9" orientation="portrait" r:id="rId2"/>
    </customSheetView>
    <customSheetView guid="{C83D4249-7B44-432A-B7FB-A6ACA6880240}" topLeftCell="A9">
      <selection activeCell="D4" sqref="D4"/>
      <pageMargins left="0.7" right="0.7" top="0.75" bottom="0.75" header="0.3" footer="0.3"/>
      <pageSetup paperSize="9" orientation="portrait" r:id="rId3"/>
    </customSheetView>
    <customSheetView guid="{D37F8A47-E42F-4741-BE8D-5D961F7BB394}" topLeftCell="A9">
      <selection activeCell="D4" sqref="D4"/>
      <pageMargins left="0.7" right="0.7" top="0.75" bottom="0.75" header="0.3" footer="0.3"/>
      <pageSetup paperSize="9" orientation="portrait" r:id="rId4"/>
    </customSheetView>
    <customSheetView guid="{697182B0-1BEF-4A85-93A0-596802852AF2}">
      <selection activeCell="C32" sqref="C32"/>
      <pageMargins left="0.7" right="0.7" top="0.75" bottom="0.75" header="0.3" footer="0.3"/>
      <pageSetup paperSize="9" orientation="portrait" r:id="rId5"/>
    </customSheetView>
    <customSheetView guid="{CFC92B1C-D4F2-414F-8F12-92F529035B08}">
      <selection activeCell="D39" sqref="D39:D40"/>
      <pageMargins left="0.7" right="0.7" top="0.75" bottom="0.75" header="0.3" footer="0.3"/>
      <pageSetup paperSize="9" orientation="portrait" r:id="rId6"/>
    </customSheetView>
    <customSheetView guid="{21329C76-F86B-400D-B8F5-F75B383E5B14}">
      <selection activeCell="C32" sqref="C32"/>
      <pageMargins left="0.7" right="0.7" top="0.75" bottom="0.75" header="0.3" footer="0.3"/>
      <pageSetup paperSize="9" orientation="portrait" r:id="rId7"/>
    </customSheetView>
    <customSheetView guid="{D3393B8E-C3CB-4E3A-976E-E4CD065299F0}">
      <selection activeCell="G14" sqref="G14:I21"/>
      <pageMargins left="0.7" right="0.7" top="0.75" bottom="0.75" header="0.3" footer="0.3"/>
    </customSheetView>
    <customSheetView guid="{CA1DE4BE-C006-4405-B064-304EE6CCACF1}">
      <selection activeCell="C32" sqref="C32"/>
      <pageMargins left="0.7" right="0.7" top="0.75" bottom="0.75" header="0.3" footer="0.3"/>
      <pageSetup paperSize="9" orientation="portrait" r:id="rId8"/>
    </customSheetView>
    <customSheetView guid="{931AA63B-6827-4BF4-8E25-ED232A88A09C}">
      <selection activeCell="C18" sqref="C18"/>
      <pageMargins left="0.7" right="0.7" top="0.75" bottom="0.75" header="0.3" footer="0.3"/>
    </customSheetView>
    <customSheetView guid="{3AD1D9CC-D162-4119-AFCC-0AF9105FB248}">
      <selection activeCell="D39" sqref="D39"/>
      <pageMargins left="0.7" right="0.7" top="0.75" bottom="0.75" header="0.3" footer="0.3"/>
    </customSheetView>
    <customSheetView guid="{7CCD1884-1631-4809-8751-AE0939C32419}">
      <selection activeCell="I16" sqref="I16"/>
      <pageMargins left="0.7" right="0.7" top="0.75" bottom="0.75" header="0.3" footer="0.3"/>
    </customSheetView>
    <customSheetView guid="{D2C72E70-F766-4D56-9E10-3C91A63BB7F3}">
      <selection activeCell="B14" sqref="B14"/>
      <pageMargins left="0.7" right="0.7" top="0.75" bottom="0.75" header="0.3" footer="0.3"/>
      <pageSetup paperSize="9" orientation="portrait" r:id="rId9"/>
    </customSheetView>
    <customSheetView guid="{A7B3A108-9CF6-4687-9321-110D304B17B9}">
      <selection activeCell="E10" sqref="E10"/>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FB7DEBE1-1047-4BE4-82FD-4BCA0CA8DD58}" topLeftCell="A10">
      <selection activeCell="B17" sqref="B17"/>
      <pageMargins left="0.7" right="0.7" top="0.75" bottom="0.75" header="0.3" footer="0.3"/>
    </customSheetView>
    <customSheetView guid="{8A1326BD-F0AB-414F-9F91-C2BB94CC9C17}">
      <selection activeCell="L19" sqref="L19"/>
      <pageMargins left="0.7" right="0.7" top="0.75" bottom="0.75" header="0.3" footer="0.3"/>
      <pageSetup paperSize="9" orientation="portrait" r:id="rId10"/>
    </customSheetView>
    <customSheetView guid="{F0048D33-26BA-4893-8BCC-88CEF82FEBB6}">
      <selection activeCell="H40" sqref="H40"/>
      <pageMargins left="0.7" right="0.7" top="0.75" bottom="0.75" header="0.3" footer="0.3"/>
    </customSheetView>
    <customSheetView guid="{0780CBEB-AF66-401E-9AFD-5F77700585BC}">
      <selection activeCell="D38" sqref="D38"/>
      <pageMargins left="0.7" right="0.7" top="0.75" bottom="0.75" header="0.3" footer="0.3"/>
    </customSheetView>
    <customSheetView guid="{F536E858-E5B2-4B36-88FC-BE776803F921}">
      <selection activeCell="C17" sqref="C17:C20"/>
      <pageMargins left="0.7" right="0.7" top="0.75" bottom="0.75" header="0.3" footer="0.3"/>
    </customSheetView>
    <customSheetView guid="{70E7FFDC-983F-46F7-B68F-0BE0A8C942E0}" topLeftCell="A25">
      <selection activeCell="H52" sqref="H52"/>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11"/>
    </customSheetView>
    <customSheetView guid="{FD092655-EBEC-4730-9895-1567D9B70D5F}" topLeftCell="A4">
      <selection activeCell="C31" sqref="C31"/>
      <pageMargins left="0.7" right="0.7" top="0.75" bottom="0.75" header="0.3" footer="0.3"/>
    </customSheetView>
    <customSheetView guid="{59094C18-3CB5-482F-AA6A-9C313A318EBB}">
      <selection activeCell="C32" sqref="C32"/>
      <pageMargins left="0.7" right="0.7" top="0.75" bottom="0.75" header="0.3" footer="0.3"/>
      <pageSetup paperSize="9" orientation="portrait" r:id="rId12"/>
    </customSheetView>
    <customSheetView guid="{08462586-B7E0-434D-B6F4-B2B21EAA5D46}">
      <selection activeCell="C32" sqref="C32"/>
      <pageMargins left="0.7" right="0.7" top="0.75" bottom="0.75" header="0.3" footer="0.3"/>
      <pageSetup paperSize="9" orientation="portrait" r:id="rId13"/>
    </customSheetView>
    <customSheetView guid="{F277ACEF-9FF8-431F-8537-DE60B790AA4F}">
      <selection activeCell="H15" sqref="H15"/>
      <pageMargins left="0.7" right="0.7" top="0.75" bottom="0.75" header="0.3" footer="0.3"/>
    </customSheetView>
    <customSheetView guid="{3FCB7B24-049F-4685-83CB-5231093E0117}">
      <selection activeCell="D4" sqref="D4"/>
      <pageMargins left="0.7" right="0.7" top="0.75" bottom="0.75" header="0.3" footer="0.3"/>
      <pageSetup paperSize="9" orientation="portrait" r:id="rId14"/>
    </customSheetView>
    <customSheetView guid="{5AF40965-2356-4A48-B6FA-CB814CA4D7B2}">
      <selection activeCell="C32" sqref="C32"/>
      <pageMargins left="0.7" right="0.7" top="0.75" bottom="0.75" header="0.3" footer="0.3"/>
      <pageSetup paperSize="9" orientation="portrait" r:id="rId15"/>
    </customSheetView>
    <customSheetView guid="{BE68C6EB-1B64-4B3E-8DDC-CA26F318E610}" topLeftCell="A9">
      <selection activeCell="D4" sqref="D4"/>
      <pageMargins left="0.7" right="0.7" top="0.75" bottom="0.75" header="0.3" footer="0.3"/>
      <pageSetup paperSize="9" orientation="portrait" r:id="rId16"/>
    </customSheetView>
    <customSheetView guid="{DB462ED3-28DC-47D7-98F7-CED01F66E2C7}">
      <selection activeCell="C32" sqref="C32"/>
      <pageMargins left="0.7" right="0.7" top="0.75" bottom="0.75" header="0.3" footer="0.3"/>
      <pageSetup paperSize="9" orientation="portrait" r:id="rId17"/>
    </customSheetView>
    <customSheetView guid="{5DDDA852-2807-4645-BC75-EBD4EF3323A7}" topLeftCell="F1">
      <selection activeCell="I16" sqref="I16"/>
      <pageMargins left="0.7" right="0.7" top="0.75" bottom="0.75" header="0.3" footer="0.3"/>
      <pageSetup paperSize="9" orientation="portrait" r:id="rId18"/>
    </customSheetView>
  </customSheetViews>
  <pageMargins left="0.7" right="0.7" top="0.75" bottom="0.75" header="0.3" footer="0.3"/>
  <pageSetup paperSize="9" orientation="portrait"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G71"/>
  <sheetViews>
    <sheetView showGridLines="0" workbookViewId="0">
      <selection activeCell="C2" sqref="C2"/>
    </sheetView>
  </sheetViews>
  <sheetFormatPr defaultColWidth="9.140625" defaultRowHeight="12"/>
  <cols>
    <col min="1" max="1" width="5.85546875" style="65" customWidth="1"/>
    <col min="2" max="2" width="4.42578125" style="65" customWidth="1"/>
    <col min="3" max="3" width="33" style="66" customWidth="1"/>
    <col min="4" max="4" width="11.42578125" style="65" customWidth="1"/>
    <col min="5" max="5" width="11.5703125" style="65" customWidth="1"/>
    <col min="6" max="6" width="9.5703125" style="65" customWidth="1"/>
    <col min="7" max="7" width="10" style="65" bestFit="1" customWidth="1"/>
    <col min="8" max="16384" width="9.140625" style="65"/>
  </cols>
  <sheetData>
    <row r="1" spans="1:7" ht="12.75">
      <c r="A1" s="511" t="str">
        <f>HYPERLINK("#INDEX!A2","back to index page")</f>
        <v>back to index page</v>
      </c>
      <c r="B1" s="762"/>
      <c r="C1" s="763"/>
    </row>
    <row r="2" spans="1:7">
      <c r="C2" s="65"/>
      <c r="G2" s="67"/>
    </row>
    <row r="3" spans="1:7">
      <c r="C3" s="65"/>
      <c r="G3" s="67"/>
    </row>
    <row r="4" spans="1:7">
      <c r="C4" s="65"/>
      <c r="G4" s="67"/>
    </row>
    <row r="5" spans="1:7">
      <c r="C5" s="65"/>
      <c r="G5" s="67"/>
    </row>
    <row r="6" spans="1:7">
      <c r="C6" s="65"/>
      <c r="G6" s="67"/>
    </row>
    <row r="7" spans="1:7">
      <c r="C7" s="65"/>
      <c r="G7" s="67"/>
    </row>
    <row r="8" spans="1:7">
      <c r="G8" s="67"/>
    </row>
    <row r="9" spans="1:7">
      <c r="C9" s="405" t="s">
        <v>1665</v>
      </c>
      <c r="D9" s="402"/>
      <c r="E9" s="402"/>
      <c r="G9" s="67"/>
    </row>
    <row r="10" spans="1:7">
      <c r="C10" s="64"/>
      <c r="G10" s="67"/>
    </row>
    <row r="11" spans="1:7" ht="12.75" customHeight="1">
      <c r="C11" s="64"/>
      <c r="D11" s="807" t="s">
        <v>52</v>
      </c>
      <c r="E11" s="807"/>
      <c r="G11" s="67"/>
    </row>
    <row r="12" spans="1:7">
      <c r="C12" s="65"/>
      <c r="D12" s="107">
        <v>45657</v>
      </c>
      <c r="E12" s="107">
        <v>45291</v>
      </c>
      <c r="F12" s="67"/>
      <c r="G12" s="67"/>
    </row>
    <row r="13" spans="1:7">
      <c r="C13" s="65"/>
      <c r="D13" s="515" t="s">
        <v>33</v>
      </c>
      <c r="E13" s="515" t="s">
        <v>56</v>
      </c>
      <c r="F13" s="67"/>
      <c r="G13" s="67"/>
    </row>
    <row r="14" spans="1:7">
      <c r="C14" s="158" t="s">
        <v>184</v>
      </c>
      <c r="D14" s="154">
        <v>4386764</v>
      </c>
      <c r="E14" s="154">
        <v>3830924</v>
      </c>
    </row>
    <row r="15" spans="1:7">
      <c r="C15" s="155" t="s">
        <v>267</v>
      </c>
      <c r="D15" s="154">
        <v>4386764</v>
      </c>
      <c r="E15" s="154">
        <v>3895874</v>
      </c>
      <c r="F15" s="68"/>
      <c r="G15" s="68"/>
    </row>
    <row r="16" spans="1:7">
      <c r="C16" s="155" t="s">
        <v>560</v>
      </c>
      <c r="D16" s="154">
        <v>0</v>
      </c>
      <c r="E16" s="154">
        <v>-64950</v>
      </c>
      <c r="F16" s="68"/>
      <c r="G16" s="68"/>
    </row>
    <row r="17" spans="2:7">
      <c r="C17" s="159" t="s">
        <v>269</v>
      </c>
      <c r="D17" s="154">
        <v>449841</v>
      </c>
      <c r="E17" s="154">
        <v>0</v>
      </c>
      <c r="F17" s="68"/>
      <c r="G17" s="67"/>
    </row>
    <row r="18" spans="2:7">
      <c r="C18" s="160" t="s">
        <v>270</v>
      </c>
      <c r="D18" s="401">
        <v>4836605</v>
      </c>
      <c r="E18" s="401">
        <v>3830924</v>
      </c>
      <c r="F18" s="68"/>
      <c r="G18" s="67"/>
    </row>
    <row r="19" spans="2:7">
      <c r="C19" s="53"/>
      <c r="D19" s="53"/>
      <c r="E19" s="53"/>
      <c r="F19" s="71"/>
      <c r="G19" s="67"/>
    </row>
    <row r="20" spans="2:7">
      <c r="C20" s="161" t="s">
        <v>561</v>
      </c>
      <c r="D20" s="156">
        <v>3329990</v>
      </c>
      <c r="E20" s="156">
        <v>2891094</v>
      </c>
      <c r="F20" s="71"/>
      <c r="G20" s="67"/>
    </row>
    <row r="21" spans="2:7" ht="13.5" customHeight="1">
      <c r="B21" s="695"/>
      <c r="C21" s="10" t="s">
        <v>562</v>
      </c>
      <c r="D21" s="696">
        <v>0.2329</v>
      </c>
      <c r="E21" s="696">
        <v>0.21429999999999999</v>
      </c>
      <c r="F21" s="69"/>
      <c r="G21" s="67"/>
    </row>
    <row r="22" spans="2:7">
      <c r="C22" s="53" t="s">
        <v>563</v>
      </c>
      <c r="D22" s="157">
        <v>0.25679999999999997</v>
      </c>
      <c r="E22" s="157">
        <v>0.23899999999999999</v>
      </c>
      <c r="F22" s="70"/>
      <c r="G22" s="67"/>
    </row>
    <row r="23" spans="2:7">
      <c r="C23" s="65"/>
      <c r="G23" s="67"/>
    </row>
    <row r="24" spans="2:7">
      <c r="G24" s="67"/>
    </row>
    <row r="25" spans="2:7">
      <c r="G25" s="67"/>
    </row>
    <row r="26" spans="2:7">
      <c r="G26" s="67"/>
    </row>
    <row r="27" spans="2:7">
      <c r="G27" s="67"/>
    </row>
    <row r="28" spans="2:7">
      <c r="G28" s="67"/>
    </row>
    <row r="29" spans="2:7">
      <c r="G29" s="67"/>
    </row>
    <row r="30" spans="2:7">
      <c r="G30" s="67"/>
    </row>
    <row r="31" spans="2:7">
      <c r="G31" s="67"/>
    </row>
    <row r="32" spans="2:7">
      <c r="G32" s="67"/>
    </row>
    <row r="33" spans="7:7">
      <c r="G33" s="67"/>
    </row>
    <row r="34" spans="7:7">
      <c r="G34" s="67"/>
    </row>
    <row r="35" spans="7:7">
      <c r="G35" s="67"/>
    </row>
    <row r="36" spans="7:7">
      <c r="G36" s="67"/>
    </row>
    <row r="37" spans="7:7">
      <c r="G37" s="67"/>
    </row>
    <row r="38" spans="7:7">
      <c r="G38" s="67"/>
    </row>
    <row r="39" spans="7:7">
      <c r="G39" s="67"/>
    </row>
    <row r="40" spans="7:7">
      <c r="G40" s="67"/>
    </row>
    <row r="41" spans="7:7">
      <c r="G41" s="67"/>
    </row>
    <row r="42" spans="7:7">
      <c r="G42" s="67"/>
    </row>
    <row r="43" spans="7:7">
      <c r="G43" s="67"/>
    </row>
    <row r="44" spans="7:7">
      <c r="G44" s="67"/>
    </row>
    <row r="45" spans="7:7">
      <c r="G45" s="67"/>
    </row>
    <row r="46" spans="7:7">
      <c r="G46" s="67"/>
    </row>
    <row r="47" spans="7:7">
      <c r="G47" s="67"/>
    </row>
    <row r="48" spans="7:7">
      <c r="G48" s="67"/>
    </row>
    <row r="49" spans="7:7">
      <c r="G49" s="67"/>
    </row>
    <row r="50" spans="7:7">
      <c r="G50" s="67"/>
    </row>
    <row r="51" spans="7:7">
      <c r="G51" s="67"/>
    </row>
    <row r="52" spans="7:7">
      <c r="G52" s="67"/>
    </row>
    <row r="53" spans="7:7">
      <c r="G53" s="67"/>
    </row>
    <row r="54" spans="7:7">
      <c r="G54" s="67"/>
    </row>
    <row r="55" spans="7:7">
      <c r="G55" s="67"/>
    </row>
    <row r="56" spans="7:7">
      <c r="G56" s="67"/>
    </row>
    <row r="57" spans="7:7">
      <c r="G57" s="67"/>
    </row>
    <row r="58" spans="7:7">
      <c r="G58" s="67"/>
    </row>
    <row r="59" spans="7:7">
      <c r="G59" s="67"/>
    </row>
    <row r="60" spans="7:7">
      <c r="G60" s="67"/>
    </row>
    <row r="61" spans="7:7">
      <c r="G61" s="67"/>
    </row>
    <row r="62" spans="7:7">
      <c r="G62" s="67"/>
    </row>
    <row r="63" spans="7:7">
      <c r="G63" s="67"/>
    </row>
    <row r="64" spans="7:7">
      <c r="G64" s="67"/>
    </row>
    <row r="65" spans="7:7">
      <c r="G65" s="67"/>
    </row>
    <row r="66" spans="7:7">
      <c r="G66" s="67"/>
    </row>
    <row r="67" spans="7:7">
      <c r="G67" s="67"/>
    </row>
    <row r="68" spans="7:7">
      <c r="G68" s="67"/>
    </row>
    <row r="69" spans="7:7">
      <c r="G69" s="67"/>
    </row>
    <row r="70" spans="7:7">
      <c r="G70" s="67"/>
    </row>
    <row r="71" spans="7:7">
      <c r="G71" s="67"/>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
      <selection activeCell="A42" sqref="A42"/>
      <pageMargins left="0.7" right="0.7" top="0.75" bottom="0.75" header="0.3" footer="0.3"/>
      <pageSetup paperSize="9" orientation="portrait" r:id="rId2"/>
    </customSheetView>
    <customSheetView guid="{C83D4249-7B44-432A-B7FB-A6ACA6880240}">
      <selection activeCell="C4" sqref="C4"/>
      <pageMargins left="0.7" right="0.7" top="0.75" bottom="0.75" header="0.3" footer="0.3"/>
      <pageSetup paperSize="9" orientation="portrait" r:id="rId3"/>
    </customSheetView>
    <customSheetView guid="{D37F8A47-E42F-4741-BE8D-5D961F7BB394}">
      <selection activeCell="C4" sqref="C4"/>
      <pageMargins left="0.7" right="0.7" top="0.75" bottom="0.75" header="0.3" footer="0.3"/>
      <pageSetup paperSize="9" orientation="portrait" r:id="rId4"/>
    </customSheetView>
    <customSheetView guid="{697182B0-1BEF-4A85-93A0-596802852AF2}">
      <selection activeCell="A35" sqref="A35:B35"/>
      <pageMargins left="0.7" right="0.7" top="0.75" bottom="0.75" header="0.3" footer="0.3"/>
      <pageSetup paperSize="9" orientation="portrait" r:id="rId5"/>
    </customSheetView>
    <customSheetView guid="{CFC92B1C-D4F2-414F-8F12-92F529035B08}">
      <selection activeCell="B3" sqref="B3"/>
      <pageMargins left="0.7" right="0.7" top="0.75" bottom="0.75" header="0.3" footer="0.3"/>
      <pageSetup paperSize="9" orientation="portrait" r:id="rId6"/>
    </customSheetView>
    <customSheetView guid="{21329C76-F86B-400D-B8F5-F75B383E5B14}">
      <selection activeCell="C39" sqref="C39"/>
      <pageMargins left="0.7" right="0.7" top="0.75" bottom="0.75" header="0.3" footer="0.3"/>
      <pageSetup paperSize="9" orientation="portrait" r:id="rId7"/>
    </customSheetView>
    <customSheetView guid="{D3393B8E-C3CB-4E3A-976E-E4CD065299F0}">
      <selection activeCell="H38" sqref="H38"/>
      <pageMargins left="0.7" right="0.7" top="0.75" bottom="0.75" header="0.3" footer="0.3"/>
      <pageSetup paperSize="9" orientation="portrait" r:id="rId8"/>
    </customSheetView>
    <customSheetView guid="{CA1DE4BE-C006-4405-B064-304EE6CCACF1}">
      <selection activeCell="C39" sqref="C39"/>
      <pageMargins left="0.7" right="0.7" top="0.75" bottom="0.75" header="0.3" footer="0.3"/>
      <pageSetup paperSize="9" orientation="portrait" r:id="rId9"/>
    </customSheetView>
    <customSheetView guid="{931AA63B-6827-4BF4-8E25-ED232A88A09C}" topLeftCell="A16">
      <selection activeCell="O27" sqref="O26:O27"/>
      <pageMargins left="0.7" right="0.7" top="0.75" bottom="0.75" header="0.3" footer="0.3"/>
      <pageSetup paperSize="9" orientation="portrait" r:id="rId10"/>
    </customSheetView>
    <customSheetView guid="{3AD1D9CC-D162-4119-AFCC-0AF9105FB248}">
      <selection activeCell="C7" sqref="C7"/>
      <pageMargins left="0.7" right="0.7" top="0.75" bottom="0.75" header="0.3" footer="0.3"/>
      <pageSetup paperSize="9" orientation="portrait" r:id="rId11"/>
    </customSheetView>
    <customSheetView guid="{7CCD1884-1631-4809-8751-AE0939C32419}">
      <selection activeCell="C3" sqref="C3"/>
      <pageMargins left="0.7" right="0.7" top="0.75" bottom="0.75" header="0.3" footer="0.3"/>
      <pageSetup paperSize="9" orientation="portrait" r:id="rId12"/>
    </customSheetView>
    <customSheetView guid="{D2C72E70-F766-4D56-9E10-3C91A63BB7F3}">
      <selection activeCell="H34" sqref="H34"/>
      <pageMargins left="0.7" right="0.7" top="0.75" bottom="0.75" header="0.3" footer="0.3"/>
      <pageSetup paperSize="9" orientation="portrait" r:id="rId13"/>
    </customSheetView>
    <customSheetView guid="{A7B3A108-9CF6-4687-9321-110D304B17B9}" topLeftCell="A16">
      <selection activeCell="O27" sqref="O26:O27"/>
      <pageMargins left="0.7" right="0.7" top="0.75" bottom="0.75" header="0.3" footer="0.3"/>
      <pageSetup paperSize="9" orientation="portrait" r:id="rId14"/>
    </customSheetView>
    <customSheetView guid="{B3153F5C-CAD5-4C41-96F3-3BC56052414C}" topLeftCell="A19">
      <selection activeCell="G63" sqref="G63"/>
      <pageMargins left="0.7" right="0.7" top="0.75" bottom="0.75" header="0.3" footer="0.3"/>
      <pageSetup paperSize="9" orientation="portrait" r:id="rId15"/>
    </customSheetView>
    <customSheetView guid="{FB7DEBE1-1047-4BE4-82FD-4BCA0CA8DD58}" topLeftCell="A10">
      <selection activeCell="B29" sqref="B29:D32"/>
      <pageMargins left="0.7" right="0.7" top="0.75" bottom="0.75" header="0.3" footer="0.3"/>
      <pageSetup paperSize="9" orientation="portrait" r:id="rId16"/>
    </customSheetView>
    <customSheetView guid="{8A1326BD-F0AB-414F-9F91-C2BB94CC9C17}" topLeftCell="A28">
      <selection activeCell="B38" sqref="B38:D60"/>
      <pageMargins left="0.7" right="0.7" top="0.75" bottom="0.75" header="0.3" footer="0.3"/>
      <pageSetup paperSize="9" orientation="portrait" r:id="rId17"/>
    </customSheetView>
    <customSheetView guid="{F0048D33-26BA-4893-8BCC-88CEF82FEBB6}">
      <selection activeCell="H4" sqref="H4:J26"/>
      <pageMargins left="0.7" right="0.7" top="0.75" bottom="0.75" header="0.3" footer="0.3"/>
      <pageSetup paperSize="9" orientation="portrait" r:id="rId18"/>
    </customSheetView>
    <customSheetView guid="{0780CBEB-AF66-401E-9AFD-5F77700585BC}">
      <selection activeCell="B6" sqref="B6"/>
      <pageMargins left="0.7" right="0.7" top="0.75" bottom="0.75" header="0.3" footer="0.3"/>
      <pageSetup paperSize="9" orientation="portrait" r:id="rId19"/>
    </customSheetView>
    <customSheetView guid="{F536E858-E5B2-4B36-88FC-BE776803F921}" topLeftCell="A40">
      <selection activeCell="J4" sqref="J4"/>
      <pageMargins left="0.7" right="0.7" top="0.75" bottom="0.75" header="0.3" footer="0.3"/>
      <pageSetup paperSize="9" orientation="portrait" r:id="rId20"/>
    </customSheetView>
    <customSheetView guid="{70E7FFDC-983F-46F7-B68F-0BE0A8C942E0}">
      <selection activeCell="B6" sqref="B6"/>
      <pageMargins left="0.7" right="0.7" top="0.75" bottom="0.75" header="0.3" footer="0.3"/>
      <pageSetup paperSize="9" orientation="portrait" r:id="rId21"/>
    </customSheetView>
    <customSheetView guid="{7CA1DEE6-746E-4947-9BED-24AAED6E8B57}">
      <selection activeCell="B16" sqref="B16"/>
      <pageMargins left="0.7" right="0.7" top="0.75" bottom="0.75" header="0.3" footer="0.3"/>
      <pageSetup paperSize="9" orientation="portrait" r:id="rId22"/>
    </customSheetView>
    <customSheetView guid="{FD092655-EBEC-4730-9895-1567D9B70D5F}" topLeftCell="A16">
      <selection activeCell="O27" sqref="O26:O27"/>
      <pageMargins left="0.7" right="0.7" top="0.75" bottom="0.75" header="0.3" footer="0.3"/>
      <pageSetup paperSize="9" orientation="portrait" r:id="rId23"/>
    </customSheetView>
    <customSheetView guid="{59094C18-3CB5-482F-AA6A-9C313A318EBB}">
      <selection activeCell="H34" sqref="H34"/>
      <pageMargins left="0.7" right="0.7" top="0.75" bottom="0.75" header="0.3" footer="0.3"/>
      <pageSetup paperSize="9" orientation="portrait" r:id="rId24"/>
    </customSheetView>
    <customSheetView guid="{08462586-B7E0-434D-B6F4-B2B21EAA5D46}">
      <selection activeCell="C39" sqref="C39"/>
      <pageMargins left="0.7" right="0.7" top="0.75" bottom="0.75" header="0.3" footer="0.3"/>
      <pageSetup paperSize="9" orientation="portrait" r:id="rId25"/>
    </customSheetView>
    <customSheetView guid="{F277ACEF-9FF8-431F-8537-DE60B790AA4F}">
      <selection activeCell="B6" sqref="B6"/>
      <pageMargins left="0.7" right="0.7" top="0.75" bottom="0.75" header="0.3" footer="0.3"/>
      <pageSetup paperSize="9" orientation="portrait" r:id="rId26"/>
    </customSheetView>
    <customSheetView guid="{3FCB7B24-049F-4685-83CB-5231093E0117}" topLeftCell="A15">
      <selection activeCell="C36" sqref="C36"/>
      <pageMargins left="0.7" right="0.7" top="0.75" bottom="0.75" header="0.3" footer="0.3"/>
      <pageSetup paperSize="9" orientation="portrait" r:id="rId27"/>
    </customSheetView>
    <customSheetView guid="{5AF40965-2356-4A48-B6FA-CB814CA4D7B2}">
      <selection activeCell="A35" sqref="A35:B35"/>
      <pageMargins left="0.7" right="0.7" top="0.75" bottom="0.75" header="0.3" footer="0.3"/>
      <pageSetup paperSize="9" orientation="portrait" r:id="rId28"/>
    </customSheetView>
    <customSheetView guid="{BE68C6EB-1B64-4B3E-8DDC-CA26F318E610}">
      <selection activeCell="C4" sqref="C4"/>
      <pageMargins left="0.7" right="0.7" top="0.75" bottom="0.75" header="0.3" footer="0.3"/>
      <pageSetup paperSize="9" orientation="portrait" r:id="rId29"/>
    </customSheetView>
    <customSheetView guid="{DB462ED3-28DC-47D7-98F7-CED01F66E2C7}">
      <selection activeCell="A35" sqref="A35:B35"/>
      <pageMargins left="0.7" right="0.7" top="0.75" bottom="0.75" header="0.3" footer="0.3"/>
      <pageSetup paperSize="9" orientation="portrait" r:id="rId30"/>
    </customSheetView>
    <customSheetView guid="{5DDDA852-2807-4645-BC75-EBD4EF3323A7}">
      <selection activeCell="I8" sqref="I8"/>
      <pageMargins left="0.7" right="0.7" top="0.75" bottom="0.75" header="0.3" footer="0.3"/>
      <pageSetup paperSize="9" orientation="portrait" r:id="rId31"/>
    </customSheetView>
  </customSheetViews>
  <mergeCells count="1">
    <mergeCell ref="D11:E11"/>
  </mergeCells>
  <pageMargins left="0.7" right="0.7" top="0.75" bottom="0.75" header="0.3" footer="0.3"/>
  <pageSetup paperSize="9" orientation="portrait" r:id="rId3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26"/>
  <sheetViews>
    <sheetView showGridLines="0" topLeftCell="A9" workbookViewId="0">
      <selection activeCell="E1" sqref="E1"/>
    </sheetView>
  </sheetViews>
  <sheetFormatPr defaultColWidth="9.140625" defaultRowHeight="12"/>
  <cols>
    <col min="1" max="1" width="5.85546875" style="3" customWidth="1"/>
    <col min="2" max="2" width="4.140625" style="27" customWidth="1"/>
    <col min="3" max="3" width="56.5703125" style="3" customWidth="1"/>
    <col min="4" max="4" width="18.42578125" style="3" customWidth="1"/>
    <col min="5" max="5" width="13.5703125" style="3" customWidth="1"/>
    <col min="6" max="6" width="9.140625" style="3"/>
    <col min="7" max="7" width="22.42578125" style="3" bestFit="1" customWidth="1"/>
    <col min="8" max="8" width="9.140625" style="3"/>
    <col min="9" max="9" width="12.85546875" style="3" customWidth="1"/>
    <col min="10" max="10" width="12.5703125" style="3" bestFit="1" customWidth="1"/>
    <col min="11" max="15" width="9.140625" style="3"/>
    <col min="16" max="16" width="12.140625" style="3" bestFit="1" customWidth="1"/>
    <col min="17" max="18" width="10" style="3" bestFit="1" customWidth="1"/>
    <col min="19" max="19" width="9.140625" style="3"/>
    <col min="20" max="20" width="21.5703125" style="3" bestFit="1" customWidth="1"/>
    <col min="21" max="21" width="18.5703125" style="3" customWidth="1"/>
    <col min="22" max="16384" width="9.140625" style="3"/>
  </cols>
  <sheetData>
    <row r="1" spans="1:5" ht="12.75">
      <c r="A1" s="505" t="str">
        <f>HYPERLINK("#INDEX!A2","back to index page")</f>
        <v>back to index page</v>
      </c>
      <c r="B1" s="761"/>
      <c r="C1" s="761"/>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c r="B9" s="403" t="s">
        <v>1637</v>
      </c>
      <c r="C9" s="404"/>
      <c r="D9" s="404"/>
      <c r="E9" s="404"/>
    </row>
    <row r="11" spans="1:5">
      <c r="B11" s="27" t="s">
        <v>143</v>
      </c>
      <c r="E11" s="55" t="s">
        <v>52</v>
      </c>
    </row>
    <row r="12" spans="1:5" s="13" customFormat="1" ht="36">
      <c r="B12" s="564"/>
      <c r="C12" s="565"/>
      <c r="D12" s="531" t="s">
        <v>916</v>
      </c>
      <c r="E12" s="531" t="s">
        <v>917</v>
      </c>
    </row>
    <row r="13" spans="1:5">
      <c r="B13" s="313"/>
      <c r="C13" s="261"/>
      <c r="D13" s="455" t="s">
        <v>33</v>
      </c>
      <c r="E13" s="455" t="s">
        <v>56</v>
      </c>
    </row>
    <row r="14" spans="1:5" s="13" customFormat="1">
      <c r="B14" s="264" t="s">
        <v>245</v>
      </c>
      <c r="C14" s="265" t="s">
        <v>918</v>
      </c>
      <c r="D14" s="135">
        <v>536858</v>
      </c>
      <c r="E14" s="314"/>
    </row>
    <row r="15" spans="1:5" s="27" customFormat="1">
      <c r="B15" s="262" t="s">
        <v>246</v>
      </c>
      <c r="C15" s="263" t="s">
        <v>919</v>
      </c>
      <c r="D15" s="137">
        <v>285520</v>
      </c>
      <c r="E15" s="314"/>
    </row>
    <row r="16" spans="1:5">
      <c r="B16" s="262" t="s">
        <v>247</v>
      </c>
      <c r="C16" s="263" t="s">
        <v>920</v>
      </c>
      <c r="D16" s="137">
        <v>-282909</v>
      </c>
      <c r="E16" s="314"/>
    </row>
    <row r="17" spans="2:5">
      <c r="B17" s="262" t="s">
        <v>517</v>
      </c>
      <c r="C17" s="315" t="s">
        <v>921</v>
      </c>
      <c r="D17" s="137">
        <v>-52744</v>
      </c>
      <c r="E17" s="314"/>
    </row>
    <row r="18" spans="2:5">
      <c r="B18" s="262" t="s">
        <v>797</v>
      </c>
      <c r="C18" s="315" t="s">
        <v>922</v>
      </c>
      <c r="D18" s="137">
        <v>-132613</v>
      </c>
      <c r="E18" s="314"/>
    </row>
    <row r="19" spans="2:5">
      <c r="B19" s="262" t="s">
        <v>518</v>
      </c>
      <c r="C19" s="315" t="s">
        <v>923</v>
      </c>
      <c r="D19" s="137">
        <v>-11553</v>
      </c>
      <c r="E19" s="137">
        <v>26834</v>
      </c>
    </row>
    <row r="20" spans="2:5">
      <c r="B20" s="262" t="s">
        <v>538</v>
      </c>
      <c r="C20" s="315" t="s">
        <v>924</v>
      </c>
      <c r="D20" s="137">
        <v>-24</v>
      </c>
      <c r="E20" s="137">
        <v>24</v>
      </c>
    </row>
    <row r="21" spans="2:5">
      <c r="B21" s="262" t="s">
        <v>539</v>
      </c>
      <c r="C21" s="315" t="s">
        <v>925</v>
      </c>
      <c r="D21" s="137">
        <v>-2391</v>
      </c>
      <c r="E21" s="137">
        <v>0</v>
      </c>
    </row>
    <row r="22" spans="2:5">
      <c r="B22" s="262" t="s">
        <v>519</v>
      </c>
      <c r="C22" s="315" t="s">
        <v>926</v>
      </c>
      <c r="D22" s="137">
        <v>0</v>
      </c>
      <c r="E22" s="137">
        <v>0</v>
      </c>
    </row>
    <row r="23" spans="2:5" s="13" customFormat="1">
      <c r="B23" s="262" t="s">
        <v>540</v>
      </c>
      <c r="C23" s="315" t="s">
        <v>927</v>
      </c>
      <c r="D23" s="137">
        <v>-73294</v>
      </c>
      <c r="E23" s="314"/>
    </row>
    <row r="24" spans="2:5">
      <c r="B24" s="262" t="s">
        <v>541</v>
      </c>
      <c r="C24" s="315" t="s">
        <v>928</v>
      </c>
      <c r="D24" s="137">
        <v>-10290</v>
      </c>
      <c r="E24" s="314"/>
    </row>
    <row r="25" spans="2:5">
      <c r="B25" s="316" t="s">
        <v>521</v>
      </c>
      <c r="C25" s="317" t="s">
        <v>929</v>
      </c>
      <c r="D25" s="137">
        <v>0</v>
      </c>
      <c r="E25" s="314"/>
    </row>
    <row r="26" spans="2:5">
      <c r="B26" s="264" t="s">
        <v>524</v>
      </c>
      <c r="C26" s="265" t="s">
        <v>930</v>
      </c>
      <c r="D26" s="135">
        <v>539469</v>
      </c>
      <c r="E26" s="314"/>
    </row>
  </sheetData>
  <customSheetViews>
    <customSheetView guid="{EB80C77D-AF78-41A9-A5FE-A7459DA92422}" topLeftCell="A10">
      <selection activeCell="N55" sqref="N55"/>
      <pageMargins left="0.7" right="0.7" top="0.75" bottom="0.75" header="0.3" footer="0.3"/>
      <pageSetup paperSize="9" orientation="portrait" r:id="rId1"/>
    </customSheetView>
    <customSheetView guid="{51337751-BEAF-43F3-8CC9-400B99E751E8}" topLeftCell="A16">
      <selection activeCell="M47" sqref="M47"/>
      <pageMargins left="0.7" right="0.7" top="0.75" bottom="0.75" header="0.3" footer="0.3"/>
      <pageSetup paperSize="9" orientation="portrait" r:id="rId2"/>
    </customSheetView>
    <customSheetView guid="{C83D4249-7B44-432A-B7FB-A6ACA6880240}" topLeftCell="A19">
      <selection activeCell="D4" sqref="D4"/>
      <pageMargins left="0.7" right="0.7" top="0.75" bottom="0.75" header="0.3" footer="0.3"/>
      <pageSetup paperSize="9" orientation="portrait" r:id="rId3"/>
    </customSheetView>
    <customSheetView guid="{D37F8A47-E42F-4741-BE8D-5D961F7BB394}" topLeftCell="A19">
      <selection activeCell="D4" sqref="D4"/>
      <pageMargins left="0.7" right="0.7" top="0.75" bottom="0.75" header="0.3" footer="0.3"/>
      <pageSetup paperSize="9" orientation="portrait" r:id="rId4"/>
    </customSheetView>
    <customSheetView guid="{697182B0-1BEF-4A85-93A0-596802852AF2}">
      <selection activeCell="D22" sqref="D22"/>
      <pageMargins left="0.7" right="0.7" top="0.75" bottom="0.75" header="0.3" footer="0.3"/>
      <pageSetup paperSize="9" orientation="portrait" r:id="rId5"/>
    </customSheetView>
    <customSheetView guid="{CFC92B1C-D4F2-414F-8F12-92F529035B08}" topLeftCell="A37">
      <selection activeCell="D23" sqref="D23"/>
      <pageMargins left="0.7" right="0.7" top="0.75" bottom="0.75" header="0.3" footer="0.3"/>
      <pageSetup paperSize="9" orientation="portrait" r:id="rId6"/>
    </customSheetView>
    <customSheetView guid="{21329C76-F86B-400D-B8F5-F75B383E5B14}" topLeftCell="A16">
      <selection activeCell="D22" sqref="D22"/>
      <pageMargins left="0.7" right="0.7" top="0.75" bottom="0.75" header="0.3" footer="0.3"/>
      <pageSetup paperSize="9" orientation="portrait" r:id="rId7"/>
    </customSheetView>
    <customSheetView guid="{D3393B8E-C3CB-4E3A-976E-E4CD065299F0}">
      <selection activeCell="G14" sqref="G14:I27"/>
      <pageMargins left="0.7" right="0.7" top="0.75" bottom="0.75" header="0.3" footer="0.3"/>
      <pageSetup paperSize="9" orientation="portrait" r:id="rId8"/>
    </customSheetView>
    <customSheetView guid="{CA1DE4BE-C006-4405-B064-304EE6CCACF1}" topLeftCell="A16">
      <selection activeCell="D22" sqref="D22"/>
      <pageMargins left="0.7" right="0.7" top="0.75" bottom="0.75" header="0.3" footer="0.3"/>
      <pageSetup paperSize="9" orientation="portrait" r:id="rId9"/>
    </customSheetView>
    <customSheetView guid="{931AA63B-6827-4BF4-8E25-ED232A88A09C}" topLeftCell="A9">
      <selection activeCell="C40" sqref="C40"/>
      <pageMargins left="0.7" right="0.7" top="0.75" bottom="0.75" header="0.3" footer="0.3"/>
    </customSheetView>
    <customSheetView guid="{3AD1D9CC-D162-4119-AFCC-0AF9105FB248}">
      <selection activeCell="C4" sqref="C4:D8"/>
      <pageMargins left="0.7" right="0.7" top="0.75" bottom="0.75" header="0.3" footer="0.3"/>
      <pageSetup paperSize="9" orientation="portrait" r:id="rId10"/>
    </customSheetView>
    <customSheetView guid="{7CCD1884-1631-4809-8751-AE0939C32419}">
      <selection activeCell="D17" sqref="D17"/>
      <pageMargins left="0.7" right="0.7" top="0.75" bottom="0.75" header="0.3" footer="0.3"/>
      <pageSetup paperSize="9" orientation="portrait" r:id="rId11"/>
    </customSheetView>
    <customSheetView guid="{D2C72E70-F766-4D56-9E10-3C91A63BB7F3}" topLeftCell="A16">
      <selection activeCell="B36" sqref="B36"/>
      <pageMargins left="0.7" right="0.7" top="0.75" bottom="0.75" header="0.3" footer="0.3"/>
      <pageSetup paperSize="9" orientation="portrait" r:id="rId12"/>
    </customSheetView>
    <customSheetView guid="{A7B3A108-9CF6-4687-9321-110D304B17B9}" scale="110" topLeftCell="A10">
      <selection activeCell="F28" sqref="F28"/>
      <pageMargins left="0.7" right="0.7" top="0.75" bottom="0.75" header="0.3" footer="0.3"/>
      <pageSetup paperSize="9" orientation="portrait" r:id="rId13"/>
    </customSheetView>
    <customSheetView guid="{B3153F5C-CAD5-4C41-96F3-3BC56052414C}" topLeftCell="A24">
      <selection activeCell="A32" sqref="A32:C44"/>
      <pageMargins left="0.7" right="0.7" top="0.75" bottom="0.75" header="0.3" footer="0.3"/>
    </customSheetView>
    <customSheetView guid="{FB7DEBE1-1047-4BE4-82FD-4BCA0CA8DD58}">
      <selection activeCell="F33" sqref="F33"/>
      <pageMargins left="0.7" right="0.7" top="0.75" bottom="0.75" header="0.3" footer="0.3"/>
    </customSheetView>
    <customSheetView guid="{8A1326BD-F0AB-414F-9F91-C2BB94CC9C17}">
      <selection activeCell="C19" sqref="C19"/>
      <pageMargins left="0.7" right="0.7" top="0.75" bottom="0.75" header="0.3" footer="0.3"/>
    </customSheetView>
    <customSheetView guid="{F0048D33-26BA-4893-8BCC-88CEF82FEBB6}">
      <selection activeCell="H25" sqref="H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14"/>
    </customSheetView>
    <customSheetView guid="{F536E858-E5B2-4B36-88FC-BE776803F921}">
      <selection activeCell="C25" sqref="C25"/>
      <pageMargins left="0.7" right="0.7" top="0.75" bottom="0.75" header="0.3" footer="0.3"/>
    </customSheetView>
    <customSheetView guid="{70E7FFDC-983F-46F7-B68F-0BE0A8C942E0}" topLeftCell="A28">
      <selection activeCell="A33" sqref="A33"/>
      <pageMargins left="0.7" right="0.7" top="0.75" bottom="0.75" header="0.3" footer="0.3"/>
      <pageSetup paperSize="9" orientation="portrait" r:id="rId15"/>
    </customSheetView>
    <customSheetView guid="{7CA1DEE6-746E-4947-9BED-24AAED6E8B57}" topLeftCell="A13">
      <selection activeCell="E32" sqref="E32"/>
      <pageMargins left="0.7" right="0.7" top="0.75" bottom="0.75" header="0.3" footer="0.3"/>
      <pageSetup paperSize="9" orientation="portrait" r:id="rId16"/>
    </customSheetView>
    <customSheetView guid="{FD092655-EBEC-4730-9895-1567D9B70D5F}" topLeftCell="A9">
      <selection activeCell="C17" sqref="C17"/>
      <pageMargins left="0.7" right="0.7" top="0.75" bottom="0.75" header="0.3" footer="0.3"/>
    </customSheetView>
    <customSheetView guid="{59094C18-3CB5-482F-AA6A-9C313A318EBB}" topLeftCell="A16">
      <selection activeCell="D22" sqref="D22"/>
      <pageMargins left="0.7" right="0.7" top="0.75" bottom="0.75" header="0.3" footer="0.3"/>
      <pageSetup paperSize="9" orientation="portrait" r:id="rId17"/>
    </customSheetView>
    <customSheetView guid="{08462586-B7E0-434D-B6F4-B2B21EAA5D46}" topLeftCell="A16">
      <selection activeCell="D22" sqref="D22"/>
      <pageMargins left="0.7" right="0.7" top="0.75" bottom="0.75" header="0.3" footer="0.3"/>
      <pageSetup paperSize="9" orientation="portrait" r:id="rId18"/>
    </customSheetView>
    <customSheetView guid="{F277ACEF-9FF8-431F-8537-DE60B790AA4F}" topLeftCell="A22">
      <selection activeCell="H25" sqref="H25"/>
      <pageMargins left="0.7" right="0.7" top="0.75" bottom="0.75" header="0.3" footer="0.3"/>
      <pageSetup paperSize="9" orientation="portrait" r:id="rId19"/>
    </customSheetView>
    <customSheetView guid="{3FCB7B24-049F-4685-83CB-5231093E0117}" topLeftCell="A6">
      <selection activeCell="D4" sqref="D4"/>
      <pageMargins left="0.7" right="0.7" top="0.75" bottom="0.75" header="0.3" footer="0.3"/>
      <pageSetup paperSize="9" orientation="portrait" r:id="rId20"/>
    </customSheetView>
    <customSheetView guid="{5AF40965-2356-4A48-B6FA-CB814CA4D7B2}">
      <selection activeCell="D22" sqref="D22"/>
      <pageMargins left="0.7" right="0.7" top="0.75" bottom="0.75" header="0.3" footer="0.3"/>
      <pageSetup paperSize="9" orientation="portrait" r:id="rId21"/>
    </customSheetView>
    <customSheetView guid="{BE68C6EB-1B64-4B3E-8DDC-CA26F318E610}" topLeftCell="A19">
      <selection activeCell="D4" sqref="D4"/>
      <pageMargins left="0.7" right="0.7" top="0.75" bottom="0.75" header="0.3" footer="0.3"/>
      <pageSetup paperSize="9" orientation="portrait" r:id="rId22"/>
    </customSheetView>
    <customSheetView guid="{DB462ED3-28DC-47D7-98F7-CED01F66E2C7}" topLeftCell="A16">
      <selection activeCell="D22" sqref="D22"/>
      <pageMargins left="0.7" right="0.7" top="0.75" bottom="0.75" header="0.3" footer="0.3"/>
      <pageSetup paperSize="9" orientation="portrait" r:id="rId23"/>
    </customSheetView>
    <customSheetView guid="{5DDDA852-2807-4645-BC75-EBD4EF3323A7}" topLeftCell="A10">
      <selection activeCell="D17" sqref="D17"/>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T31"/>
  <sheetViews>
    <sheetView showGridLines="0" workbookViewId="0">
      <selection activeCell="G1" sqref="G1"/>
    </sheetView>
  </sheetViews>
  <sheetFormatPr defaultColWidth="9.140625" defaultRowHeight="12"/>
  <cols>
    <col min="1" max="1" width="5.85546875" style="3" customWidth="1"/>
    <col min="2" max="2" width="3.42578125" style="3" customWidth="1"/>
    <col min="3" max="3" width="37" style="3" customWidth="1"/>
    <col min="4" max="6" width="13.42578125" style="3" customWidth="1"/>
    <col min="7" max="7" width="7.42578125" style="3" customWidth="1"/>
    <col min="8" max="9" width="8.5703125" style="3" bestFit="1" customWidth="1"/>
    <col min="10" max="11" width="9.85546875" style="3" customWidth="1"/>
    <col min="12" max="13" width="8.5703125" style="3" bestFit="1" customWidth="1"/>
    <col min="14" max="16" width="7" style="3" customWidth="1"/>
    <col min="17" max="18" width="6.5703125" style="3" customWidth="1"/>
    <col min="19" max="19" width="9.5703125" style="3" bestFit="1" customWidth="1"/>
    <col min="20" max="20" width="10" style="3" customWidth="1"/>
    <col min="21" max="16384" width="9.140625" style="3"/>
  </cols>
  <sheetData>
    <row r="1" spans="1:20" ht="12.75">
      <c r="A1" s="505" t="str">
        <f>HYPERLINK("#INDEX!A2","back to index page")</f>
        <v>back to index page</v>
      </c>
      <c r="B1" s="761"/>
      <c r="C1" s="761"/>
    </row>
    <row r="2" spans="1:20" ht="12.75">
      <c r="A2"/>
      <c r="B2"/>
      <c r="C2"/>
    </row>
    <row r="3" spans="1:20" ht="12.75">
      <c r="A3"/>
      <c r="B3"/>
      <c r="C3"/>
    </row>
    <row r="4" spans="1:20" ht="12.75">
      <c r="A4"/>
      <c r="B4"/>
      <c r="C4"/>
    </row>
    <row r="5" spans="1:20" ht="12.75">
      <c r="A5"/>
      <c r="B5"/>
      <c r="C5"/>
    </row>
    <row r="6" spans="1:20" ht="12.75">
      <c r="A6"/>
      <c r="B6"/>
      <c r="C6"/>
    </row>
    <row r="7" spans="1:20" ht="12.75">
      <c r="A7"/>
      <c r="B7"/>
      <c r="C7"/>
    </row>
    <row r="8" spans="1:20" ht="12.75">
      <c r="A8"/>
      <c r="B8"/>
      <c r="C8"/>
    </row>
    <row r="9" spans="1:20">
      <c r="B9" s="415" t="s">
        <v>1638</v>
      </c>
      <c r="C9" s="404"/>
      <c r="D9" s="404"/>
      <c r="E9" s="404"/>
      <c r="F9" s="404"/>
      <c r="G9" s="404"/>
      <c r="H9" s="404"/>
      <c r="I9" s="404"/>
      <c r="J9" s="404"/>
      <c r="K9" s="404"/>
      <c r="L9" s="404"/>
      <c r="M9" s="404"/>
      <c r="N9" s="404"/>
      <c r="O9" s="404"/>
      <c r="P9" s="404"/>
      <c r="Q9" s="404"/>
      <c r="R9" s="404"/>
      <c r="S9" s="404"/>
      <c r="T9" s="404"/>
    </row>
    <row r="10" spans="1:20">
      <c r="B10" s="27"/>
      <c r="C10" s="11"/>
    </row>
    <row r="11" spans="1:20" ht="12.75" customHeight="1">
      <c r="B11" s="27"/>
      <c r="C11" s="11"/>
      <c r="G11" s="55"/>
      <c r="H11" s="55"/>
      <c r="I11" s="55"/>
      <c r="S11" s="821"/>
      <c r="T11" s="821"/>
    </row>
    <row r="12" spans="1:20" ht="12" customHeight="1">
      <c r="B12" s="31"/>
      <c r="C12" s="831" t="s">
        <v>127</v>
      </c>
      <c r="D12" s="876" t="s">
        <v>140</v>
      </c>
      <c r="E12" s="876"/>
      <c r="F12" s="876"/>
      <c r="G12" s="876"/>
      <c r="H12" s="876"/>
      <c r="I12" s="876"/>
      <c r="J12" s="876"/>
      <c r="K12" s="876"/>
      <c r="L12" s="876"/>
      <c r="M12" s="876"/>
      <c r="N12" s="876"/>
      <c r="O12" s="876"/>
      <c r="P12" s="876"/>
      <c r="Q12" s="876"/>
      <c r="R12" s="876"/>
      <c r="S12" s="878" t="s">
        <v>66</v>
      </c>
      <c r="T12" s="831" t="s">
        <v>142</v>
      </c>
    </row>
    <row r="13" spans="1:20">
      <c r="B13" s="31"/>
      <c r="C13" s="877"/>
      <c r="D13" s="567">
        <v>0</v>
      </c>
      <c r="E13" s="567">
        <v>0.02</v>
      </c>
      <c r="F13" s="567">
        <v>0.04</v>
      </c>
      <c r="G13" s="567">
        <v>0.1</v>
      </c>
      <c r="H13" s="567">
        <v>0.2</v>
      </c>
      <c r="I13" s="567">
        <v>0.35</v>
      </c>
      <c r="J13" s="567">
        <v>0.5</v>
      </c>
      <c r="K13" s="567">
        <v>0.7</v>
      </c>
      <c r="L13" s="567">
        <v>0.75</v>
      </c>
      <c r="M13" s="567">
        <v>1</v>
      </c>
      <c r="N13" s="567">
        <v>1.5</v>
      </c>
      <c r="O13" s="567">
        <v>2.5</v>
      </c>
      <c r="P13" s="567">
        <v>3.7</v>
      </c>
      <c r="Q13" s="567">
        <v>12.5</v>
      </c>
      <c r="R13" s="567" t="s">
        <v>1795</v>
      </c>
      <c r="S13" s="879"/>
      <c r="T13" s="832"/>
    </row>
    <row r="14" spans="1:20">
      <c r="B14" s="31"/>
      <c r="C14" s="442"/>
      <c r="D14" s="566" t="s">
        <v>33</v>
      </c>
      <c r="E14" s="566" t="s">
        <v>56</v>
      </c>
      <c r="F14" s="566" t="s">
        <v>57</v>
      </c>
      <c r="G14" s="166" t="s">
        <v>1045</v>
      </c>
      <c r="H14" s="106" t="s">
        <v>58</v>
      </c>
      <c r="I14" s="106" t="s">
        <v>1046</v>
      </c>
      <c r="J14" s="106" t="s">
        <v>1047</v>
      </c>
      <c r="K14" s="106" t="s">
        <v>1048</v>
      </c>
      <c r="L14" s="106" t="s">
        <v>1114</v>
      </c>
      <c r="M14" s="106" t="s">
        <v>1115</v>
      </c>
      <c r="N14" s="106" t="s">
        <v>1116</v>
      </c>
      <c r="O14" s="106" t="s">
        <v>1117</v>
      </c>
      <c r="P14" s="106" t="s">
        <v>1118</v>
      </c>
      <c r="Q14" s="166" t="s">
        <v>1119</v>
      </c>
      <c r="R14" s="166" t="s">
        <v>1120</v>
      </c>
      <c r="S14" s="491" t="s">
        <v>1116</v>
      </c>
      <c r="T14" s="442" t="s">
        <v>1117</v>
      </c>
    </row>
    <row r="15" spans="1:20" s="11" customFormat="1">
      <c r="B15" s="20">
        <v>1</v>
      </c>
      <c r="C15" s="572" t="s">
        <v>103</v>
      </c>
      <c r="D15" s="137">
        <v>10036477</v>
      </c>
      <c r="E15" s="137">
        <v>0</v>
      </c>
      <c r="F15" s="137">
        <v>0</v>
      </c>
      <c r="G15" s="137">
        <v>0</v>
      </c>
      <c r="H15" s="137">
        <v>210963</v>
      </c>
      <c r="I15" s="137">
        <v>0</v>
      </c>
      <c r="J15" s="137">
        <v>22884</v>
      </c>
      <c r="K15" s="138">
        <v>0</v>
      </c>
      <c r="L15" s="137">
        <v>0</v>
      </c>
      <c r="M15" s="137">
        <v>200088</v>
      </c>
      <c r="N15" s="137">
        <v>0</v>
      </c>
      <c r="O15" s="137">
        <v>0</v>
      </c>
      <c r="P15" s="137">
        <v>0</v>
      </c>
      <c r="Q15" s="137">
        <v>0</v>
      </c>
      <c r="R15" s="137">
        <v>0</v>
      </c>
      <c r="S15" s="137">
        <v>10470412</v>
      </c>
      <c r="T15" s="137">
        <v>1426264</v>
      </c>
    </row>
    <row r="16" spans="1:20" s="11" customFormat="1">
      <c r="B16" s="20">
        <v>2</v>
      </c>
      <c r="C16" s="20" t="s">
        <v>128</v>
      </c>
      <c r="D16" s="137">
        <v>0</v>
      </c>
      <c r="E16" s="137">
        <v>0</v>
      </c>
      <c r="F16" s="137">
        <v>0</v>
      </c>
      <c r="G16" s="137">
        <v>0</v>
      </c>
      <c r="H16" s="137">
        <v>112647</v>
      </c>
      <c r="I16" s="137">
        <v>0</v>
      </c>
      <c r="J16" s="137">
        <v>0</v>
      </c>
      <c r="K16" s="138">
        <v>0</v>
      </c>
      <c r="L16" s="137">
        <v>0</v>
      </c>
      <c r="M16" s="137">
        <v>3055</v>
      </c>
      <c r="N16" s="137">
        <v>0</v>
      </c>
      <c r="O16" s="137">
        <v>0</v>
      </c>
      <c r="P16" s="137">
        <v>0</v>
      </c>
      <c r="Q16" s="137">
        <v>0</v>
      </c>
      <c r="R16" s="137">
        <v>0</v>
      </c>
      <c r="S16" s="137">
        <v>115702</v>
      </c>
      <c r="T16" s="137">
        <v>115702</v>
      </c>
    </row>
    <row r="17" spans="2:20" s="11" customFormat="1">
      <c r="B17" s="20">
        <v>3</v>
      </c>
      <c r="C17" s="20" t="s">
        <v>104</v>
      </c>
      <c r="D17" s="137">
        <v>0</v>
      </c>
      <c r="E17" s="137">
        <v>0</v>
      </c>
      <c r="F17" s="137">
        <v>0</v>
      </c>
      <c r="G17" s="137">
        <v>0</v>
      </c>
      <c r="H17" s="137">
        <v>0</v>
      </c>
      <c r="I17" s="137">
        <v>0</v>
      </c>
      <c r="J17" s="137">
        <v>0</v>
      </c>
      <c r="K17" s="138">
        <v>0</v>
      </c>
      <c r="L17" s="137">
        <v>0</v>
      </c>
      <c r="M17" s="137">
        <v>1186</v>
      </c>
      <c r="N17" s="137">
        <v>0</v>
      </c>
      <c r="O17" s="137">
        <v>0</v>
      </c>
      <c r="P17" s="137">
        <v>0</v>
      </c>
      <c r="Q17" s="137">
        <v>0</v>
      </c>
      <c r="R17" s="137">
        <v>0</v>
      </c>
      <c r="S17" s="137">
        <v>1186</v>
      </c>
      <c r="T17" s="137">
        <v>1186</v>
      </c>
    </row>
    <row r="18" spans="2:20" s="11" customFormat="1">
      <c r="B18" s="20">
        <v>4</v>
      </c>
      <c r="C18" s="20" t="s">
        <v>105</v>
      </c>
      <c r="D18" s="137">
        <v>370559</v>
      </c>
      <c r="E18" s="137">
        <v>0</v>
      </c>
      <c r="F18" s="137">
        <v>0</v>
      </c>
      <c r="G18" s="137">
        <v>0</v>
      </c>
      <c r="H18" s="137">
        <v>0</v>
      </c>
      <c r="I18" s="137">
        <v>0</v>
      </c>
      <c r="J18" s="137">
        <v>0</v>
      </c>
      <c r="K18" s="138">
        <v>0</v>
      </c>
      <c r="L18" s="137">
        <v>0</v>
      </c>
      <c r="M18" s="137">
        <v>0</v>
      </c>
      <c r="N18" s="137">
        <v>0</v>
      </c>
      <c r="O18" s="137">
        <v>0</v>
      </c>
      <c r="P18" s="137">
        <v>0</v>
      </c>
      <c r="Q18" s="137">
        <v>0</v>
      </c>
      <c r="R18" s="137">
        <v>0</v>
      </c>
      <c r="S18" s="137">
        <v>370559</v>
      </c>
      <c r="T18" s="137">
        <v>370559</v>
      </c>
    </row>
    <row r="19" spans="2:20" s="11" customFormat="1">
      <c r="B19" s="20">
        <v>5</v>
      </c>
      <c r="C19" s="20" t="s">
        <v>106</v>
      </c>
      <c r="D19" s="137">
        <v>0</v>
      </c>
      <c r="E19" s="137">
        <v>0</v>
      </c>
      <c r="F19" s="137">
        <v>0</v>
      </c>
      <c r="G19" s="137">
        <v>0</v>
      </c>
      <c r="H19" s="137">
        <v>0</v>
      </c>
      <c r="I19" s="137">
        <v>0</v>
      </c>
      <c r="J19" s="137">
        <v>0</v>
      </c>
      <c r="K19" s="138">
        <v>0</v>
      </c>
      <c r="L19" s="137">
        <v>0</v>
      </c>
      <c r="M19" s="137">
        <v>0</v>
      </c>
      <c r="N19" s="137">
        <v>0</v>
      </c>
      <c r="O19" s="137">
        <v>0</v>
      </c>
      <c r="P19" s="137">
        <v>0</v>
      </c>
      <c r="Q19" s="137">
        <v>0</v>
      </c>
      <c r="R19" s="137">
        <v>0</v>
      </c>
      <c r="S19" s="137">
        <v>0</v>
      </c>
      <c r="T19" s="137">
        <v>0</v>
      </c>
    </row>
    <row r="20" spans="2:20" s="11" customFormat="1">
      <c r="B20" s="20">
        <v>6</v>
      </c>
      <c r="C20" s="20" t="s">
        <v>107</v>
      </c>
      <c r="D20" s="137">
        <v>0</v>
      </c>
      <c r="E20" s="137">
        <v>0</v>
      </c>
      <c r="F20" s="137">
        <v>0</v>
      </c>
      <c r="G20" s="137">
        <v>0</v>
      </c>
      <c r="H20" s="137">
        <v>553569</v>
      </c>
      <c r="I20" s="137">
        <v>0</v>
      </c>
      <c r="J20" s="137">
        <v>1612431</v>
      </c>
      <c r="K20" s="138">
        <v>0</v>
      </c>
      <c r="L20" s="137">
        <v>0</v>
      </c>
      <c r="M20" s="137">
        <v>7490</v>
      </c>
      <c r="N20" s="137">
        <v>0</v>
      </c>
      <c r="O20" s="137">
        <v>0</v>
      </c>
      <c r="P20" s="137">
        <v>0</v>
      </c>
      <c r="Q20" s="137">
        <v>0</v>
      </c>
      <c r="R20" s="137">
        <v>0</v>
      </c>
      <c r="S20" s="137">
        <v>2173490</v>
      </c>
      <c r="T20" s="137">
        <v>45592</v>
      </c>
    </row>
    <row r="21" spans="2:20" s="11" customFormat="1">
      <c r="B21" s="20">
        <v>7</v>
      </c>
      <c r="C21" s="20" t="s">
        <v>108</v>
      </c>
      <c r="D21" s="137">
        <v>0</v>
      </c>
      <c r="E21" s="137">
        <v>0</v>
      </c>
      <c r="F21" s="137">
        <v>0</v>
      </c>
      <c r="G21" s="137">
        <v>0</v>
      </c>
      <c r="H21" s="137">
        <v>21</v>
      </c>
      <c r="I21" s="137">
        <v>0</v>
      </c>
      <c r="J21" s="137">
        <v>0</v>
      </c>
      <c r="K21" s="138">
        <v>0</v>
      </c>
      <c r="L21" s="137">
        <v>0</v>
      </c>
      <c r="M21" s="137">
        <v>5409950</v>
      </c>
      <c r="N21" s="137">
        <v>0</v>
      </c>
      <c r="O21" s="137">
        <v>0</v>
      </c>
      <c r="P21" s="137">
        <v>0</v>
      </c>
      <c r="Q21" s="137">
        <v>0</v>
      </c>
      <c r="R21" s="137">
        <v>0</v>
      </c>
      <c r="S21" s="137">
        <v>5409971</v>
      </c>
      <c r="T21" s="137">
        <v>5409971</v>
      </c>
    </row>
    <row r="22" spans="2:20" s="11" customFormat="1">
      <c r="B22" s="20">
        <v>8</v>
      </c>
      <c r="C22" s="20" t="s">
        <v>109</v>
      </c>
      <c r="D22" s="137">
        <v>0</v>
      </c>
      <c r="E22" s="137">
        <v>0</v>
      </c>
      <c r="F22" s="137">
        <v>0</v>
      </c>
      <c r="G22" s="137">
        <v>0</v>
      </c>
      <c r="H22" s="137">
        <v>0</v>
      </c>
      <c r="I22" s="137">
        <v>0</v>
      </c>
      <c r="J22" s="137">
        <v>0</v>
      </c>
      <c r="K22" s="138">
        <v>0</v>
      </c>
      <c r="L22" s="137">
        <v>8217911</v>
      </c>
      <c r="M22" s="137">
        <v>0</v>
      </c>
      <c r="N22" s="137">
        <v>0</v>
      </c>
      <c r="O22" s="137">
        <v>0</v>
      </c>
      <c r="P22" s="137">
        <v>0</v>
      </c>
      <c r="Q22" s="137">
        <v>0</v>
      </c>
      <c r="R22" s="137">
        <v>0</v>
      </c>
      <c r="S22" s="137">
        <v>8217911</v>
      </c>
      <c r="T22" s="137">
        <v>8217911</v>
      </c>
    </row>
    <row r="23" spans="2:20" s="11" customFormat="1">
      <c r="B23" s="20">
        <v>9</v>
      </c>
      <c r="C23" s="20" t="s">
        <v>110</v>
      </c>
      <c r="D23" s="137">
        <v>0</v>
      </c>
      <c r="E23" s="137">
        <v>0</v>
      </c>
      <c r="F23" s="137">
        <v>0</v>
      </c>
      <c r="G23" s="137">
        <v>0</v>
      </c>
      <c r="H23" s="137">
        <v>0</v>
      </c>
      <c r="I23" s="137">
        <v>6234767</v>
      </c>
      <c r="J23" s="137">
        <v>843375</v>
      </c>
      <c r="K23" s="138">
        <v>0</v>
      </c>
      <c r="L23" s="137">
        <v>892464</v>
      </c>
      <c r="M23" s="137">
        <v>1723674</v>
      </c>
      <c r="N23" s="137">
        <v>0</v>
      </c>
      <c r="O23" s="137">
        <v>0</v>
      </c>
      <c r="P23" s="137">
        <v>0</v>
      </c>
      <c r="Q23" s="137">
        <v>0</v>
      </c>
      <c r="R23" s="137">
        <v>0</v>
      </c>
      <c r="S23" s="137">
        <v>9694280</v>
      </c>
      <c r="T23" s="137">
        <v>9694280</v>
      </c>
    </row>
    <row r="24" spans="2:20" s="11" customFormat="1">
      <c r="B24" s="20">
        <v>10</v>
      </c>
      <c r="C24" s="20" t="s">
        <v>111</v>
      </c>
      <c r="D24" s="137">
        <v>0</v>
      </c>
      <c r="E24" s="137">
        <v>0</v>
      </c>
      <c r="F24" s="137">
        <v>0</v>
      </c>
      <c r="G24" s="137">
        <v>0</v>
      </c>
      <c r="H24" s="137">
        <v>0</v>
      </c>
      <c r="I24" s="137">
        <v>0</v>
      </c>
      <c r="J24" s="137">
        <v>0</v>
      </c>
      <c r="K24" s="138">
        <v>0</v>
      </c>
      <c r="L24" s="137">
        <v>0</v>
      </c>
      <c r="M24" s="137">
        <v>230357</v>
      </c>
      <c r="N24" s="137">
        <v>15751</v>
      </c>
      <c r="O24" s="137">
        <v>0</v>
      </c>
      <c r="P24" s="137">
        <v>0</v>
      </c>
      <c r="Q24" s="137">
        <v>0</v>
      </c>
      <c r="R24" s="137">
        <v>0</v>
      </c>
      <c r="S24" s="137">
        <v>246108</v>
      </c>
      <c r="T24" s="137">
        <v>246108</v>
      </c>
    </row>
    <row r="25" spans="2:20" s="11" customFormat="1">
      <c r="B25" s="20">
        <v>11</v>
      </c>
      <c r="C25" s="20" t="s">
        <v>129</v>
      </c>
      <c r="D25" s="137">
        <v>0</v>
      </c>
      <c r="E25" s="137">
        <v>0</v>
      </c>
      <c r="F25" s="137">
        <v>0</v>
      </c>
      <c r="G25" s="137">
        <v>0</v>
      </c>
      <c r="H25" s="137">
        <v>0</v>
      </c>
      <c r="I25" s="137">
        <v>0</v>
      </c>
      <c r="J25" s="137">
        <v>0</v>
      </c>
      <c r="K25" s="138">
        <v>0</v>
      </c>
      <c r="L25" s="137">
        <v>0</v>
      </c>
      <c r="M25" s="137">
        <v>0</v>
      </c>
      <c r="N25" s="137">
        <v>0</v>
      </c>
      <c r="O25" s="137">
        <v>0</v>
      </c>
      <c r="P25" s="137">
        <v>0</v>
      </c>
      <c r="Q25" s="137">
        <v>0</v>
      </c>
      <c r="R25" s="137">
        <v>0</v>
      </c>
      <c r="S25" s="137">
        <v>0</v>
      </c>
      <c r="T25" s="137">
        <v>0</v>
      </c>
    </row>
    <row r="26" spans="2:20" s="11" customFormat="1">
      <c r="B26" s="20">
        <v>12</v>
      </c>
      <c r="C26" s="20" t="s">
        <v>112</v>
      </c>
      <c r="D26" s="137">
        <v>0</v>
      </c>
      <c r="E26" s="137">
        <v>0</v>
      </c>
      <c r="F26" s="137">
        <v>0</v>
      </c>
      <c r="G26" s="137">
        <v>0</v>
      </c>
      <c r="H26" s="137">
        <v>402249</v>
      </c>
      <c r="I26" s="137">
        <v>0</v>
      </c>
      <c r="J26" s="137">
        <v>0</v>
      </c>
      <c r="K26" s="138">
        <v>0</v>
      </c>
      <c r="L26" s="137">
        <v>0</v>
      </c>
      <c r="M26" s="137">
        <v>0</v>
      </c>
      <c r="N26" s="137">
        <v>0</v>
      </c>
      <c r="O26" s="137">
        <v>0</v>
      </c>
      <c r="P26" s="137">
        <v>0</v>
      </c>
      <c r="Q26" s="137">
        <v>0</v>
      </c>
      <c r="R26" s="137">
        <v>0</v>
      </c>
      <c r="S26" s="137">
        <v>402249</v>
      </c>
      <c r="T26" s="137">
        <v>11269</v>
      </c>
    </row>
    <row r="27" spans="2:20" s="11" customFormat="1" ht="24">
      <c r="B27" s="20">
        <v>13</v>
      </c>
      <c r="C27" s="20" t="s">
        <v>130</v>
      </c>
      <c r="D27" s="137">
        <v>0</v>
      </c>
      <c r="E27" s="137">
        <v>0</v>
      </c>
      <c r="F27" s="137">
        <v>0</v>
      </c>
      <c r="G27" s="137">
        <v>0</v>
      </c>
      <c r="H27" s="137">
        <v>0</v>
      </c>
      <c r="I27" s="137">
        <v>0</v>
      </c>
      <c r="J27" s="137">
        <v>0</v>
      </c>
      <c r="K27" s="138">
        <v>0</v>
      </c>
      <c r="L27" s="137">
        <v>0</v>
      </c>
      <c r="M27" s="137">
        <v>0</v>
      </c>
      <c r="N27" s="137">
        <v>0</v>
      </c>
      <c r="O27" s="137">
        <v>0</v>
      </c>
      <c r="P27" s="137">
        <v>0</v>
      </c>
      <c r="Q27" s="137">
        <v>0</v>
      </c>
      <c r="R27" s="137">
        <v>0</v>
      </c>
      <c r="S27" s="137">
        <v>0</v>
      </c>
      <c r="T27" s="137">
        <v>0</v>
      </c>
    </row>
    <row r="28" spans="2:20" s="11" customFormat="1">
      <c r="B28" s="20">
        <v>14</v>
      </c>
      <c r="C28" s="20" t="s">
        <v>131</v>
      </c>
      <c r="D28" s="137">
        <v>0</v>
      </c>
      <c r="E28" s="137">
        <v>0</v>
      </c>
      <c r="F28" s="137">
        <v>0</v>
      </c>
      <c r="G28" s="137">
        <v>0</v>
      </c>
      <c r="H28" s="137">
        <v>0</v>
      </c>
      <c r="I28" s="137">
        <v>0</v>
      </c>
      <c r="J28" s="137">
        <v>0</v>
      </c>
      <c r="K28" s="138">
        <v>0</v>
      </c>
      <c r="L28" s="137">
        <v>0</v>
      </c>
      <c r="M28" s="137">
        <v>0</v>
      </c>
      <c r="N28" s="137">
        <v>0</v>
      </c>
      <c r="O28" s="137">
        <v>0</v>
      </c>
      <c r="P28" s="137">
        <v>0</v>
      </c>
      <c r="Q28" s="137">
        <v>1768</v>
      </c>
      <c r="R28" s="137">
        <v>0</v>
      </c>
      <c r="S28" s="137">
        <v>1768</v>
      </c>
      <c r="T28" s="137">
        <v>1768</v>
      </c>
    </row>
    <row r="29" spans="2:20" s="11" customFormat="1">
      <c r="B29" s="20">
        <v>15</v>
      </c>
      <c r="C29" s="20" t="s">
        <v>132</v>
      </c>
      <c r="D29" s="137">
        <v>0</v>
      </c>
      <c r="E29" s="137">
        <v>0</v>
      </c>
      <c r="F29" s="137">
        <v>0</v>
      </c>
      <c r="G29" s="137">
        <v>0</v>
      </c>
      <c r="H29" s="137">
        <v>0</v>
      </c>
      <c r="I29" s="137">
        <v>0</v>
      </c>
      <c r="J29" s="137">
        <v>0</v>
      </c>
      <c r="K29" s="138">
        <v>0</v>
      </c>
      <c r="L29" s="137">
        <v>0</v>
      </c>
      <c r="M29" s="137">
        <v>48546</v>
      </c>
      <c r="N29" s="137">
        <v>0</v>
      </c>
      <c r="O29" s="137">
        <v>0</v>
      </c>
      <c r="P29" s="137">
        <v>0</v>
      </c>
      <c r="Q29" s="137">
        <v>0</v>
      </c>
      <c r="R29" s="137">
        <v>0</v>
      </c>
      <c r="S29" s="137">
        <v>48546</v>
      </c>
      <c r="T29" s="137">
        <v>48546</v>
      </c>
    </row>
    <row r="30" spans="2:20" s="11" customFormat="1">
      <c r="B30" s="20">
        <v>16</v>
      </c>
      <c r="C30" s="20" t="s">
        <v>133</v>
      </c>
      <c r="D30" s="137">
        <v>372363</v>
      </c>
      <c r="E30" s="137">
        <v>0</v>
      </c>
      <c r="F30" s="137">
        <v>0</v>
      </c>
      <c r="G30" s="137">
        <v>0</v>
      </c>
      <c r="H30" s="137">
        <v>205004</v>
      </c>
      <c r="I30" s="137">
        <v>0</v>
      </c>
      <c r="J30" s="137">
        <v>0</v>
      </c>
      <c r="K30" s="138">
        <v>0</v>
      </c>
      <c r="L30" s="137">
        <v>0</v>
      </c>
      <c r="M30" s="137">
        <v>691038</v>
      </c>
      <c r="N30" s="137">
        <v>0</v>
      </c>
      <c r="O30" s="137">
        <v>0</v>
      </c>
      <c r="P30" s="137">
        <v>0</v>
      </c>
      <c r="Q30" s="137">
        <v>0</v>
      </c>
      <c r="R30" s="137">
        <v>0</v>
      </c>
      <c r="S30" s="137">
        <v>1268405</v>
      </c>
      <c r="T30" s="137">
        <v>1268405</v>
      </c>
    </row>
    <row r="31" spans="2:20" s="13" customFormat="1">
      <c r="B31" s="21">
        <v>17</v>
      </c>
      <c r="C31" s="53" t="s">
        <v>66</v>
      </c>
      <c r="D31" s="135">
        <v>10779399</v>
      </c>
      <c r="E31" s="135">
        <v>0</v>
      </c>
      <c r="F31" s="135">
        <v>0</v>
      </c>
      <c r="G31" s="135">
        <v>0</v>
      </c>
      <c r="H31" s="135">
        <v>1484453</v>
      </c>
      <c r="I31" s="135">
        <v>6234767</v>
      </c>
      <c r="J31" s="135">
        <v>2478691</v>
      </c>
      <c r="K31" s="710">
        <v>0</v>
      </c>
      <c r="L31" s="135">
        <v>9110375</v>
      </c>
      <c r="M31" s="135">
        <v>8315384</v>
      </c>
      <c r="N31" s="135">
        <v>15751</v>
      </c>
      <c r="O31" s="135">
        <v>0</v>
      </c>
      <c r="P31" s="135">
        <v>0</v>
      </c>
      <c r="Q31" s="135">
        <v>1768</v>
      </c>
      <c r="R31" s="135">
        <v>0</v>
      </c>
      <c r="S31" s="135">
        <v>38420588</v>
      </c>
      <c r="T31" s="135">
        <v>26857561</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L15">
      <selection activeCell="U20" sqref="U20:AF20"/>
      <pageMargins left="0.7" right="0.7" top="0.75" bottom="0.75" header="0.3" footer="0.3"/>
      <pageSetup paperSize="9" orientation="portrait" r:id="rId2"/>
    </customSheetView>
    <customSheetView guid="{C83D4249-7B44-432A-B7FB-A6ACA6880240}" topLeftCell="A12">
      <selection activeCell="D4" sqref="D4"/>
      <pageMargins left="0.7" right="0.7" top="0.75" bottom="0.75" header="0.3" footer="0.3"/>
      <pageSetup paperSize="9" orientation="portrait" r:id="rId3"/>
    </customSheetView>
    <customSheetView guid="{D37F8A47-E42F-4741-BE8D-5D961F7BB394}" topLeftCell="A12">
      <selection activeCell="D4" sqref="D4"/>
      <pageMargins left="0.7" right="0.7" top="0.75" bottom="0.75" header="0.3" footer="0.3"/>
      <pageSetup paperSize="9" orientation="portrait" r:id="rId4"/>
    </customSheetView>
    <customSheetView guid="{697182B0-1BEF-4A85-93A0-596802852AF2}" topLeftCell="A61">
      <selection activeCell="H84" sqref="H84"/>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21329C76-F86B-400D-B8F5-F75B383E5B14}" topLeftCell="A61">
      <selection activeCell="H84" sqref="H84"/>
      <pageMargins left="0.7" right="0.7" top="0.75" bottom="0.75" header="0.3" footer="0.3"/>
      <pageSetup paperSize="9" orientation="portrait" r:id="rId7"/>
    </customSheetView>
    <customSheetView guid="{D3393B8E-C3CB-4E3A-976E-E4CD065299F0}" topLeftCell="H1">
      <selection activeCell="R15" sqref="R15:AE34"/>
      <pageMargins left="0.7" right="0.7" top="0.75" bottom="0.75" header="0.3" footer="0.3"/>
    </customSheetView>
    <customSheetView guid="{CA1DE4BE-C006-4405-B064-304EE6CCACF1}" topLeftCell="A61">
      <selection activeCell="H84" sqref="H84"/>
      <pageMargins left="0.7" right="0.7" top="0.75" bottom="0.75" header="0.3" footer="0.3"/>
      <pageSetup paperSize="9" orientation="portrait" r:id="rId8"/>
    </customSheetView>
    <customSheetView guid="{931AA63B-6827-4BF4-8E25-ED232A88A09C}" topLeftCell="A22">
      <selection activeCell="B61" sqref="B61"/>
      <pageMargins left="0.7" right="0.7" top="0.75" bottom="0.75" header="0.3" footer="0.3"/>
    </customSheetView>
    <customSheetView guid="{3AD1D9CC-D162-4119-AFCC-0AF9105FB248}">
      <selection activeCell="C4" sqref="C4:D8"/>
      <pageMargins left="0.7" right="0.7" top="0.75" bottom="0.75" header="0.3" footer="0.3"/>
    </customSheetView>
    <customSheetView guid="{7CCD1884-1631-4809-8751-AE0939C32419}">
      <selection activeCell="H84" sqref="H84"/>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9"/>
    </customSheetView>
    <customSheetView guid="{A7B3A108-9CF6-4687-9321-110D304B17B9}" topLeftCell="A22">
      <selection activeCell="B61" sqref="B61"/>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FB7DEBE1-1047-4BE4-82FD-4BCA0CA8DD58}">
      <selection activeCell="M26" sqref="M26"/>
      <pageMargins left="0.7" right="0.7" top="0.75" bottom="0.75" header="0.3" footer="0.3"/>
    </customSheetView>
    <customSheetView guid="{8A1326BD-F0AB-414F-9F91-C2BB94CC9C17}" topLeftCell="A13">
      <selection activeCell="B64" sqref="B64"/>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0780CBEB-AF66-401E-9AFD-5F77700585BC}">
      <selection activeCell="K67" sqref="K67"/>
      <pageMargins left="0.7" right="0.7" top="0.75" bottom="0.75" header="0.3" footer="0.3"/>
    </customSheetView>
    <customSheetView guid="{F536E858-E5B2-4B36-88FC-BE776803F921}" topLeftCell="A22">
      <selection activeCell="B61" sqref="B61"/>
      <pageMargins left="0.7" right="0.7" top="0.75" bottom="0.75" header="0.3" footer="0.3"/>
    </customSheetView>
    <customSheetView guid="{70E7FFDC-983F-46F7-B68F-0BE0A8C942E0}" topLeftCell="A40">
      <selection activeCell="P56" sqref="P56"/>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10"/>
    </customSheetView>
    <customSheetView guid="{FD092655-EBEC-4730-9895-1567D9B70D5F}" topLeftCell="A22">
      <selection activeCell="B61" sqref="B61"/>
      <pageMargins left="0.7" right="0.7" top="0.75" bottom="0.75" header="0.3" footer="0.3"/>
    </customSheetView>
    <customSheetView guid="{59094C18-3CB5-482F-AA6A-9C313A318EBB}" topLeftCell="A61">
      <selection activeCell="H84" sqref="H84"/>
      <pageMargins left="0.7" right="0.7" top="0.75" bottom="0.75" header="0.3" footer="0.3"/>
      <pageSetup paperSize="9" orientation="portrait" r:id="rId11"/>
    </customSheetView>
    <customSheetView guid="{08462586-B7E0-434D-B6F4-B2B21EAA5D46}" topLeftCell="A61">
      <selection activeCell="H84" sqref="H84"/>
      <pageMargins left="0.7" right="0.7" top="0.75" bottom="0.75" header="0.3" footer="0.3"/>
      <pageSetup paperSize="9" orientation="portrait" r:id="rId12"/>
    </customSheetView>
    <customSheetView guid="{F277ACEF-9FF8-431F-8537-DE60B790AA4F}" topLeftCell="H9">
      <selection activeCell="T38" sqref="T38"/>
      <pageMargins left="0.7" right="0.7" top="0.75" bottom="0.75" header="0.3" footer="0.3"/>
    </customSheetView>
    <customSheetView guid="{3FCB7B24-049F-4685-83CB-5231093E0117}" topLeftCell="E1">
      <selection activeCell="V51" sqref="V51"/>
      <pageMargins left="0.7" right="0.7" top="0.75" bottom="0.75" header="0.3" footer="0.3"/>
      <pageSetup paperSize="9" orientation="portrait" r:id="rId13"/>
    </customSheetView>
    <customSheetView guid="{5AF40965-2356-4A48-B6FA-CB814CA4D7B2}" topLeftCell="A61">
      <selection activeCell="H84" sqref="H84"/>
      <pageMargins left="0.7" right="0.7" top="0.75" bottom="0.75" header="0.3" footer="0.3"/>
      <pageSetup paperSize="9" orientation="portrait" r:id="rId14"/>
    </customSheetView>
    <customSheetView guid="{BE68C6EB-1B64-4B3E-8DDC-CA26F318E610}" topLeftCell="A12">
      <selection activeCell="D4" sqref="D4"/>
      <pageMargins left="0.7" right="0.7" top="0.75" bottom="0.75" header="0.3" footer="0.3"/>
      <pageSetup paperSize="9" orientation="portrait" r:id="rId15"/>
    </customSheetView>
    <customSheetView guid="{DB462ED3-28DC-47D7-98F7-CED01F66E2C7}" topLeftCell="A61">
      <selection activeCell="H84" sqref="H84"/>
      <pageMargins left="0.7" right="0.7" top="0.75" bottom="0.75" header="0.3" footer="0.3"/>
      <pageSetup paperSize="9" orientation="portrait" r:id="rId16"/>
    </customSheetView>
    <customSheetView guid="{5DDDA852-2807-4645-BC75-EBD4EF3323A7}">
      <selection activeCell="H84" sqref="H84"/>
      <pageMargins left="0.7" right="0.7" top="0.75" bottom="0.75" header="0.3" footer="0.3"/>
      <pageSetup paperSize="9" orientation="portrait" r:id="rId17"/>
    </customSheetView>
  </customSheetViews>
  <mergeCells count="5">
    <mergeCell ref="S11:T11"/>
    <mergeCell ref="D12:R12"/>
    <mergeCell ref="C12:C13"/>
    <mergeCell ref="S12:S13"/>
    <mergeCell ref="T12:T13"/>
  </mergeCells>
  <pageMargins left="0.7" right="0.7" top="0.75" bottom="0.75" header="0.3" footer="0.3"/>
  <pageSetup paperSize="9" orientation="portrait" r:id="rId18"/>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1:O25"/>
  <sheetViews>
    <sheetView showGridLines="0" workbookViewId="0">
      <selection activeCell="D1" sqref="D1"/>
    </sheetView>
  </sheetViews>
  <sheetFormatPr defaultColWidth="9.140625" defaultRowHeight="12"/>
  <cols>
    <col min="1" max="1" width="5.85546875" style="3" customWidth="1"/>
    <col min="2" max="2" width="4.5703125" style="3" customWidth="1"/>
    <col min="3" max="3" width="42.42578125" style="3" customWidth="1"/>
    <col min="4" max="4" width="9.85546875" style="3" bestFit="1" customWidth="1"/>
    <col min="5" max="5" width="7.42578125" style="3" bestFit="1" customWidth="1"/>
    <col min="6" max="6" width="8.5703125" style="3" bestFit="1" customWidth="1"/>
    <col min="7" max="7" width="7.42578125" style="3" bestFit="1" customWidth="1"/>
    <col min="8" max="9" width="9" style="3" bestFit="1" customWidth="1"/>
    <col min="10" max="10" width="8.5703125" style="3" bestFit="1" customWidth="1"/>
    <col min="11" max="12" width="9" style="3" bestFit="1" customWidth="1"/>
    <col min="13" max="13" width="8.5703125" style="3" customWidth="1"/>
    <col min="14" max="14" width="9" style="3" bestFit="1" customWidth="1"/>
    <col min="15" max="15" width="10.85546875" style="3" customWidth="1"/>
    <col min="16" max="16384" width="9.140625" style="3"/>
  </cols>
  <sheetData>
    <row r="1" spans="1:15" ht="12.75">
      <c r="A1" s="505" t="str">
        <f>HYPERLINK("#INDEX!A2","back to index page")</f>
        <v>back to index page</v>
      </c>
      <c r="B1" s="761"/>
      <c r="C1" s="761"/>
    </row>
    <row r="2" spans="1:15" ht="12.75">
      <c r="A2"/>
      <c r="B2"/>
    </row>
    <row r="3" spans="1:15" ht="12.75">
      <c r="A3"/>
      <c r="B3"/>
    </row>
    <row r="4" spans="1:15" ht="12.75">
      <c r="A4"/>
      <c r="B4"/>
    </row>
    <row r="5" spans="1:15" ht="12.75">
      <c r="A5"/>
      <c r="B5"/>
    </row>
    <row r="6" spans="1:15" ht="12.75">
      <c r="A6"/>
      <c r="B6"/>
    </row>
    <row r="7" spans="1:15" ht="12.75">
      <c r="A7"/>
      <c r="B7"/>
    </row>
    <row r="8" spans="1:15" ht="12.75">
      <c r="A8"/>
      <c r="B8"/>
    </row>
    <row r="9" spans="1:15">
      <c r="B9" s="403" t="s">
        <v>1639</v>
      </c>
      <c r="C9" s="404"/>
      <c r="D9" s="404"/>
      <c r="E9" s="404"/>
      <c r="F9" s="404"/>
      <c r="G9" s="404"/>
      <c r="H9" s="404"/>
      <c r="I9" s="404"/>
      <c r="J9" s="404"/>
      <c r="K9" s="404"/>
      <c r="L9" s="404"/>
      <c r="M9" s="404"/>
      <c r="N9" s="404"/>
      <c r="O9" s="404"/>
    </row>
    <row r="11" spans="1:15" ht="12.75" customHeight="1">
      <c r="L11" s="821" t="s">
        <v>52</v>
      </c>
      <c r="M11" s="821"/>
      <c r="N11" s="821"/>
      <c r="O11" s="821"/>
    </row>
    <row r="12" spans="1:15">
      <c r="B12" s="13"/>
      <c r="C12" s="568" t="s">
        <v>127</v>
      </c>
      <c r="D12" s="881" t="s">
        <v>140</v>
      </c>
      <c r="E12" s="882"/>
      <c r="F12" s="882"/>
      <c r="G12" s="882"/>
      <c r="H12" s="882"/>
      <c r="I12" s="882"/>
      <c r="J12" s="882"/>
      <c r="K12" s="882"/>
      <c r="L12" s="882"/>
      <c r="M12" s="882"/>
      <c r="N12" s="883"/>
      <c r="O12" s="815" t="s">
        <v>66</v>
      </c>
    </row>
    <row r="13" spans="1:15" ht="34.5" customHeight="1">
      <c r="B13" s="13"/>
      <c r="C13" s="221"/>
      <c r="D13" s="717">
        <v>0</v>
      </c>
      <c r="E13" s="717">
        <v>0.02</v>
      </c>
      <c r="F13" s="717">
        <v>0.04</v>
      </c>
      <c r="G13" s="717">
        <v>0.1</v>
      </c>
      <c r="H13" s="569" t="s">
        <v>34</v>
      </c>
      <c r="I13" s="569" t="s">
        <v>32</v>
      </c>
      <c r="J13" s="717">
        <v>0.7</v>
      </c>
      <c r="K13" s="569" t="s">
        <v>35</v>
      </c>
      <c r="L13" s="569" t="s">
        <v>36</v>
      </c>
      <c r="M13" s="717">
        <v>1.5</v>
      </c>
      <c r="N13" s="105" t="s">
        <v>661</v>
      </c>
      <c r="O13" s="880"/>
    </row>
    <row r="14" spans="1:15">
      <c r="C14" s="442"/>
      <c r="D14" s="106" t="s">
        <v>33</v>
      </c>
      <c r="E14" s="106" t="s">
        <v>56</v>
      </c>
      <c r="F14" s="106" t="s">
        <v>57</v>
      </c>
      <c r="G14" s="106" t="s">
        <v>1045</v>
      </c>
      <c r="H14" s="106" t="s">
        <v>58</v>
      </c>
      <c r="I14" s="106" t="s">
        <v>1046</v>
      </c>
      <c r="J14" s="106" t="s">
        <v>1047</v>
      </c>
      <c r="K14" s="106" t="s">
        <v>1048</v>
      </c>
      <c r="L14" s="106" t="s">
        <v>1114</v>
      </c>
      <c r="M14" s="106" t="s">
        <v>1115</v>
      </c>
      <c r="N14" s="106" t="s">
        <v>1116</v>
      </c>
      <c r="O14" s="106" t="s">
        <v>1117</v>
      </c>
    </row>
    <row r="15" spans="1:15">
      <c r="B15" s="42" t="s">
        <v>2</v>
      </c>
      <c r="C15" s="59" t="s">
        <v>103</v>
      </c>
      <c r="D15" s="355">
        <v>10036477</v>
      </c>
      <c r="E15" s="355">
        <v>0</v>
      </c>
      <c r="F15" s="355">
        <v>0</v>
      </c>
      <c r="G15" s="355">
        <v>0</v>
      </c>
      <c r="H15" s="355">
        <v>210963</v>
      </c>
      <c r="I15" s="355">
        <v>22884</v>
      </c>
      <c r="J15" s="355">
        <v>0</v>
      </c>
      <c r="K15" s="355">
        <v>0</v>
      </c>
      <c r="L15" s="355">
        <v>200088</v>
      </c>
      <c r="M15" s="355">
        <v>0</v>
      </c>
      <c r="N15" s="355">
        <v>0</v>
      </c>
      <c r="O15" s="355">
        <v>10470412</v>
      </c>
    </row>
    <row r="16" spans="1:15">
      <c r="B16" s="42" t="s">
        <v>3</v>
      </c>
      <c r="C16" s="59" t="s">
        <v>128</v>
      </c>
      <c r="D16" s="355">
        <v>0</v>
      </c>
      <c r="E16" s="355">
        <v>0</v>
      </c>
      <c r="F16" s="355">
        <v>0</v>
      </c>
      <c r="G16" s="355">
        <v>0</v>
      </c>
      <c r="H16" s="355">
        <v>112647</v>
      </c>
      <c r="I16" s="355">
        <v>0</v>
      </c>
      <c r="J16" s="355">
        <v>0</v>
      </c>
      <c r="K16" s="355">
        <v>0</v>
      </c>
      <c r="L16" s="355">
        <v>3055</v>
      </c>
      <c r="M16" s="355">
        <v>0</v>
      </c>
      <c r="N16" s="355">
        <v>0</v>
      </c>
      <c r="O16" s="355">
        <v>115702</v>
      </c>
    </row>
    <row r="17" spans="2:15">
      <c r="B17" s="42" t="s">
        <v>4</v>
      </c>
      <c r="C17" s="59" t="s">
        <v>104</v>
      </c>
      <c r="D17" s="355">
        <v>0</v>
      </c>
      <c r="E17" s="355">
        <v>0</v>
      </c>
      <c r="F17" s="355">
        <v>0</v>
      </c>
      <c r="G17" s="355">
        <v>0</v>
      </c>
      <c r="H17" s="355">
        <v>0</v>
      </c>
      <c r="I17" s="355">
        <v>0</v>
      </c>
      <c r="J17" s="355">
        <v>0</v>
      </c>
      <c r="K17" s="355">
        <v>0</v>
      </c>
      <c r="L17" s="355">
        <v>1186</v>
      </c>
      <c r="M17" s="355">
        <v>0</v>
      </c>
      <c r="N17" s="355">
        <v>0</v>
      </c>
      <c r="O17" s="355">
        <v>1186</v>
      </c>
    </row>
    <row r="18" spans="2:15">
      <c r="B18" s="42" t="s">
        <v>5</v>
      </c>
      <c r="C18" s="59" t="s">
        <v>105</v>
      </c>
      <c r="D18" s="355">
        <v>370559</v>
      </c>
      <c r="E18" s="355">
        <v>0</v>
      </c>
      <c r="F18" s="355">
        <v>0</v>
      </c>
      <c r="G18" s="355">
        <v>0</v>
      </c>
      <c r="H18" s="355">
        <v>0</v>
      </c>
      <c r="I18" s="355">
        <v>0</v>
      </c>
      <c r="J18" s="355">
        <v>0</v>
      </c>
      <c r="K18" s="355">
        <v>0</v>
      </c>
      <c r="L18" s="355">
        <v>0</v>
      </c>
      <c r="M18" s="355">
        <v>0</v>
      </c>
      <c r="N18" s="355">
        <v>0</v>
      </c>
      <c r="O18" s="355">
        <v>370559</v>
      </c>
    </row>
    <row r="19" spans="2:15">
      <c r="B19" s="42" t="s">
        <v>6</v>
      </c>
      <c r="C19" s="59" t="s">
        <v>106</v>
      </c>
      <c r="D19" s="355">
        <v>0</v>
      </c>
      <c r="E19" s="355">
        <v>0</v>
      </c>
      <c r="F19" s="355">
        <v>0</v>
      </c>
      <c r="G19" s="355">
        <v>0</v>
      </c>
      <c r="H19" s="355">
        <v>0</v>
      </c>
      <c r="I19" s="355">
        <v>0</v>
      </c>
      <c r="J19" s="355">
        <v>0</v>
      </c>
      <c r="K19" s="355">
        <v>0</v>
      </c>
      <c r="L19" s="355">
        <v>0</v>
      </c>
      <c r="M19" s="355">
        <v>0</v>
      </c>
      <c r="N19" s="355">
        <v>0</v>
      </c>
      <c r="O19" s="355">
        <v>0</v>
      </c>
    </row>
    <row r="20" spans="2:15">
      <c r="B20" s="42" t="s">
        <v>7</v>
      </c>
      <c r="C20" s="60" t="s">
        <v>107</v>
      </c>
      <c r="D20" s="355">
        <v>0</v>
      </c>
      <c r="E20" s="355">
        <v>0</v>
      </c>
      <c r="F20" s="355">
        <v>0</v>
      </c>
      <c r="G20" s="355">
        <v>0</v>
      </c>
      <c r="H20" s="355">
        <v>553569</v>
      </c>
      <c r="I20" s="355">
        <v>1612431</v>
      </c>
      <c r="J20" s="355">
        <v>0</v>
      </c>
      <c r="K20" s="355">
        <v>0</v>
      </c>
      <c r="L20" s="355">
        <v>7490</v>
      </c>
      <c r="M20" s="355">
        <v>0</v>
      </c>
      <c r="N20" s="355">
        <v>0</v>
      </c>
      <c r="O20" s="355">
        <v>2173490</v>
      </c>
    </row>
    <row r="21" spans="2:15">
      <c r="B21" s="42" t="s">
        <v>8</v>
      </c>
      <c r="C21" s="60" t="s">
        <v>108</v>
      </c>
      <c r="D21" s="355">
        <v>0</v>
      </c>
      <c r="E21" s="355">
        <v>0</v>
      </c>
      <c r="F21" s="355">
        <v>0</v>
      </c>
      <c r="G21" s="355">
        <v>0</v>
      </c>
      <c r="H21" s="355">
        <v>21</v>
      </c>
      <c r="I21" s="355">
        <v>0</v>
      </c>
      <c r="J21" s="355">
        <v>0</v>
      </c>
      <c r="K21" s="355">
        <v>0</v>
      </c>
      <c r="L21" s="355">
        <v>5409950</v>
      </c>
      <c r="M21" s="355">
        <v>0</v>
      </c>
      <c r="N21" s="355">
        <v>0</v>
      </c>
      <c r="O21" s="355">
        <v>5409971</v>
      </c>
    </row>
    <row r="22" spans="2:15">
      <c r="B22" s="42" t="s">
        <v>9</v>
      </c>
      <c r="C22" s="60" t="s">
        <v>109</v>
      </c>
      <c r="D22" s="355">
        <v>0</v>
      </c>
      <c r="E22" s="355">
        <v>0</v>
      </c>
      <c r="F22" s="355">
        <v>0</v>
      </c>
      <c r="G22" s="355">
        <v>0</v>
      </c>
      <c r="H22" s="355">
        <v>0</v>
      </c>
      <c r="I22" s="355">
        <v>0</v>
      </c>
      <c r="J22" s="355">
        <v>0</v>
      </c>
      <c r="K22" s="355">
        <v>8217911</v>
      </c>
      <c r="L22" s="355">
        <v>0</v>
      </c>
      <c r="M22" s="355">
        <v>0</v>
      </c>
      <c r="N22" s="355">
        <v>0</v>
      </c>
      <c r="O22" s="355">
        <v>8217911</v>
      </c>
    </row>
    <row r="23" spans="2:15" ht="24">
      <c r="B23" s="42" t="s">
        <v>10</v>
      </c>
      <c r="C23" s="59" t="s">
        <v>130</v>
      </c>
      <c r="D23" s="355">
        <v>0</v>
      </c>
      <c r="E23" s="355">
        <v>0</v>
      </c>
      <c r="F23" s="355">
        <v>0</v>
      </c>
      <c r="G23" s="355">
        <v>0</v>
      </c>
      <c r="H23" s="355">
        <v>0</v>
      </c>
      <c r="I23" s="355">
        <v>0</v>
      </c>
      <c r="J23" s="355">
        <v>0</v>
      </c>
      <c r="K23" s="355">
        <v>0</v>
      </c>
      <c r="L23" s="355">
        <v>0</v>
      </c>
      <c r="M23" s="355">
        <v>0</v>
      </c>
      <c r="N23" s="355">
        <v>0</v>
      </c>
      <c r="O23" s="355">
        <v>0</v>
      </c>
    </row>
    <row r="24" spans="2:15">
      <c r="B24" s="42" t="s">
        <v>11</v>
      </c>
      <c r="C24" s="60" t="s">
        <v>133</v>
      </c>
      <c r="D24" s="355">
        <v>372363</v>
      </c>
      <c r="E24" s="355">
        <v>0</v>
      </c>
      <c r="F24" s="355">
        <v>0</v>
      </c>
      <c r="G24" s="355">
        <v>0</v>
      </c>
      <c r="H24" s="355">
        <v>607254</v>
      </c>
      <c r="I24" s="355">
        <v>843375</v>
      </c>
      <c r="J24" s="355">
        <v>0</v>
      </c>
      <c r="K24" s="355">
        <v>892464</v>
      </c>
      <c r="L24" s="355">
        <v>2693615</v>
      </c>
      <c r="M24" s="355">
        <v>15751</v>
      </c>
      <c r="N24" s="355">
        <v>6236535</v>
      </c>
      <c r="O24" s="355">
        <v>11661357</v>
      </c>
    </row>
    <row r="25" spans="2:15" s="13" customFormat="1">
      <c r="B25" s="18" t="s">
        <v>12</v>
      </c>
      <c r="C25" s="61" t="s">
        <v>66</v>
      </c>
      <c r="D25" s="311">
        <v>10779399</v>
      </c>
      <c r="E25" s="311">
        <v>0</v>
      </c>
      <c r="F25" s="311">
        <v>0</v>
      </c>
      <c r="G25" s="311">
        <v>0</v>
      </c>
      <c r="H25" s="311">
        <v>1484454</v>
      </c>
      <c r="I25" s="311">
        <v>2478690</v>
      </c>
      <c r="J25" s="311">
        <v>0</v>
      </c>
      <c r="K25" s="311">
        <v>9110375</v>
      </c>
      <c r="L25" s="311">
        <v>8315384</v>
      </c>
      <c r="M25" s="311">
        <v>15751</v>
      </c>
      <c r="N25" s="311">
        <v>6236535</v>
      </c>
      <c r="O25" s="311">
        <v>38420588</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31">
      <selection activeCell="N62" sqref="N62"/>
      <pageMargins left="0.7" right="0.7" top="0.75" bottom="0.75" header="0.3" footer="0.3"/>
      <pageSetup paperSize="9" orientation="portrait" r:id="rId2"/>
    </customSheetView>
    <customSheetView guid="{C83D4249-7B44-432A-B7FB-A6ACA6880240}" topLeftCell="A18">
      <selection activeCell="D4" sqref="D4"/>
      <pageMargins left="0.7" right="0.7" top="0.75" bottom="0.75" header="0.3" footer="0.3"/>
      <pageSetup paperSize="9" orientation="portrait" r:id="rId3"/>
    </customSheetView>
    <customSheetView guid="{D37F8A47-E42F-4741-BE8D-5D961F7BB394}" topLeftCell="A18">
      <selection activeCell="D4" sqref="D4"/>
      <pageMargins left="0.7" right="0.7" top="0.75" bottom="0.75" header="0.3" footer="0.3"/>
      <pageSetup paperSize="9" orientation="portrait" r:id="rId4"/>
    </customSheetView>
    <customSheetView guid="{697182B0-1BEF-4A85-93A0-596802852AF2}">
      <selection activeCell="B60" sqref="B60:B62"/>
      <pageMargins left="0.7" right="0.7" top="0.75" bottom="0.75" header="0.3" footer="0.3"/>
      <pageSetup paperSize="9" orientation="portrait" r:id="rId5"/>
    </customSheetView>
    <customSheetView guid="{CFC92B1C-D4F2-414F-8F12-92F529035B08}" topLeftCell="A53">
      <selection activeCell="F74" sqref="F74"/>
      <pageMargins left="0.7" right="0.7" top="0.75" bottom="0.75" header="0.3" footer="0.3"/>
      <pageSetup paperSize="9" orientation="portrait" r:id="rId6"/>
    </customSheetView>
    <customSheetView guid="{21329C76-F86B-400D-B8F5-F75B383E5B14}" topLeftCell="A43">
      <selection activeCell="B60" sqref="B60:B62"/>
      <pageMargins left="0.7" right="0.7" top="0.75" bottom="0.75" header="0.3" footer="0.3"/>
      <pageSetup paperSize="9" orientation="portrait" r:id="rId7"/>
    </customSheetView>
    <customSheetView guid="{D3393B8E-C3CB-4E3A-976E-E4CD065299F0}">
      <selection activeCell="L14" sqref="L14:S27"/>
      <pageMargins left="0.7" right="0.7" top="0.75" bottom="0.75" header="0.3" footer="0.3"/>
      <pageSetup paperSize="9" orientation="portrait" r:id="rId8"/>
    </customSheetView>
    <customSheetView guid="{CA1DE4BE-C006-4405-B064-304EE6CCACF1}" topLeftCell="A43">
      <selection activeCell="B60" sqref="B60:B62"/>
      <pageMargins left="0.7" right="0.7" top="0.75" bottom="0.75" header="0.3" footer="0.3"/>
      <pageSetup paperSize="9" orientation="portrait" r:id="rId9"/>
    </customSheetView>
    <customSheetView guid="{931AA63B-6827-4BF4-8E25-ED232A88A09C}" topLeftCell="O10">
      <selection activeCell="W42" sqref="W42"/>
      <pageMargins left="0.7" right="0.7" top="0.75" bottom="0.75" header="0.3" footer="0.3"/>
      <pageSetup paperSize="9" orientation="portrait" r:id="rId10"/>
    </customSheetView>
    <customSheetView guid="{3AD1D9CC-D162-4119-AFCC-0AF9105FB248}">
      <selection activeCell="F74" sqref="F74"/>
      <pageMargins left="0.7" right="0.7" top="0.75" bottom="0.75" header="0.3" footer="0.3"/>
      <pageSetup paperSize="9" orientation="portrait" r:id="rId11"/>
    </customSheetView>
    <customSheetView guid="{7CCD1884-1631-4809-8751-AE0939C32419}">
      <selection activeCell="B60" sqref="B60:B62"/>
      <pageMargins left="0.7" right="0.7" top="0.75" bottom="0.75" header="0.3" footer="0.3"/>
      <pageSetup paperSize="9" orientation="portrait" r:id="rId12"/>
    </customSheetView>
    <customSheetView guid="{D2C72E70-F766-4D56-9E10-3C91A63BB7F3}" topLeftCell="A28">
      <selection activeCell="B38" sqref="B38"/>
      <pageMargins left="0.7" right="0.7" top="0.75" bottom="0.75" header="0.3" footer="0.3"/>
      <pageSetup paperSize="9" orientation="portrait" r:id="rId13"/>
    </customSheetView>
    <customSheetView guid="{A7B3A108-9CF6-4687-9321-110D304B17B9}" topLeftCell="O10">
      <selection activeCell="W42" sqref="W42"/>
      <pageMargins left="0.7" right="0.7" top="0.75" bottom="0.75" header="0.3" footer="0.3"/>
      <pageSetup paperSize="9" orientation="portrait" r:id="rId14"/>
    </customSheetView>
    <customSheetView guid="{B3153F5C-CAD5-4C41-96F3-3BC56052414C}" topLeftCell="A33">
      <selection activeCell="A33" sqref="A33:H46"/>
      <pageMargins left="0.7" right="0.7" top="0.75" bottom="0.75" header="0.3" footer="0.3"/>
      <pageSetup paperSize="9" orientation="portrait" r:id="rId15"/>
    </customSheetView>
    <customSheetView guid="{FB7DEBE1-1047-4BE4-82FD-4BCA0CA8DD58}" topLeftCell="A4">
      <selection activeCell="E17" sqref="E17"/>
      <pageMargins left="0.7" right="0.7" top="0.75" bottom="0.75" header="0.3" footer="0.3"/>
      <pageSetup paperSize="9" orientation="portrait" r:id="rId16"/>
    </customSheetView>
    <customSheetView guid="{8A1326BD-F0AB-414F-9F91-C2BB94CC9C17}" topLeftCell="A13">
      <selection activeCell="AI17" sqref="AI17"/>
      <pageMargins left="0.7" right="0.7" top="0.75" bottom="0.75" header="0.3" footer="0.3"/>
      <pageSetup paperSize="9" orientation="portrait" r:id="rId17"/>
    </customSheetView>
    <customSheetView guid="{F0048D33-26BA-4893-8BCC-88CEF82FEBB6}">
      <selection activeCell="N18" sqref="N18"/>
      <pageMargins left="0.7" right="0.7" top="0.75" bottom="0.75" header="0.3" footer="0.3"/>
      <pageSetup paperSize="9" orientation="portrait" r:id="rId18"/>
    </customSheetView>
    <customSheetView guid="{0780CBEB-AF66-401E-9AFD-5F77700585BC}">
      <selection activeCell="L44" sqref="L44"/>
      <pageMargins left="0.7" right="0.7" top="0.75" bottom="0.75" header="0.3" footer="0.3"/>
      <pageSetup paperSize="9" orientation="portrait" r:id="rId19"/>
    </customSheetView>
    <customSheetView guid="{F536E858-E5B2-4B36-88FC-BE776803F921}" topLeftCell="O10">
      <selection activeCell="W42" sqref="W42"/>
      <pageMargins left="0.7" right="0.7" top="0.75" bottom="0.75" header="0.3" footer="0.3"/>
      <pageSetup paperSize="9" orientation="portrait" r:id="rId20"/>
    </customSheetView>
    <customSheetView guid="{70E7FFDC-983F-46F7-B68F-0BE0A8C942E0}" topLeftCell="A31">
      <selection activeCell="J49" sqref="J49"/>
      <pageMargins left="0.7" right="0.7" top="0.75" bottom="0.75" header="0.3" footer="0.3"/>
      <pageSetup paperSize="9" orientation="portrait" r:id="rId21"/>
    </customSheetView>
    <customSheetView guid="{7CA1DEE6-746E-4947-9BED-24AAED6E8B57}" topLeftCell="A10">
      <selection activeCell="K32" sqref="K32"/>
      <pageMargins left="0.7" right="0.7" top="0.75" bottom="0.75" header="0.3" footer="0.3"/>
      <pageSetup paperSize="9" orientation="portrait" r:id="rId22"/>
    </customSheetView>
    <customSheetView guid="{FD092655-EBEC-4730-9895-1567D9B70D5F}" topLeftCell="O10">
      <selection activeCell="W42" sqref="W42"/>
      <pageMargins left="0.7" right="0.7" top="0.75" bottom="0.75" header="0.3" footer="0.3"/>
      <pageSetup paperSize="9" orientation="portrait" r:id="rId23"/>
    </customSheetView>
    <customSheetView guid="{59094C18-3CB5-482F-AA6A-9C313A318EBB}" topLeftCell="A43">
      <selection activeCell="B60" sqref="B60:B62"/>
      <pageMargins left="0.7" right="0.7" top="0.75" bottom="0.75" header="0.3" footer="0.3"/>
      <pageSetup paperSize="9" orientation="portrait" r:id="rId24"/>
    </customSheetView>
    <customSheetView guid="{08462586-B7E0-434D-B6F4-B2B21EAA5D46}" topLeftCell="A43">
      <selection activeCell="B60" sqref="B60:B62"/>
      <pageMargins left="0.7" right="0.7" top="0.75" bottom="0.75" header="0.3" footer="0.3"/>
      <pageSetup paperSize="9" orientation="portrait" r:id="rId25"/>
    </customSheetView>
    <customSheetView guid="{F277ACEF-9FF8-431F-8537-DE60B790AA4F}">
      <selection activeCell="M33" sqref="M33"/>
      <pageMargins left="0.7" right="0.7" top="0.75" bottom="0.75" header="0.3" footer="0.3"/>
      <pageSetup paperSize="9" orientation="portrait" r:id="rId26"/>
    </customSheetView>
    <customSheetView guid="{3FCB7B24-049F-4685-83CB-5231093E0117}">
      <selection activeCell="D4" sqref="D4"/>
      <pageMargins left="0.7" right="0.7" top="0.75" bottom="0.75" header="0.3" footer="0.3"/>
      <pageSetup paperSize="9" orientation="portrait" r:id="rId27"/>
    </customSheetView>
    <customSheetView guid="{5AF40965-2356-4A48-B6FA-CB814CA4D7B2}">
      <selection activeCell="B60" sqref="B60:B62"/>
      <pageMargins left="0.7" right="0.7" top="0.75" bottom="0.75" header="0.3" footer="0.3"/>
      <pageSetup paperSize="9" orientation="portrait" r:id="rId28"/>
    </customSheetView>
    <customSheetView guid="{BE68C6EB-1B64-4B3E-8DDC-CA26F318E610}" topLeftCell="A18">
      <selection activeCell="D4" sqref="D4"/>
      <pageMargins left="0.7" right="0.7" top="0.75" bottom="0.75" header="0.3" footer="0.3"/>
      <pageSetup paperSize="9" orientation="portrait" r:id="rId29"/>
    </customSheetView>
    <customSheetView guid="{DB462ED3-28DC-47D7-98F7-CED01F66E2C7}">
      <selection activeCell="B60" sqref="B60:B62"/>
      <pageMargins left="0.7" right="0.7" top="0.75" bottom="0.75" header="0.3" footer="0.3"/>
      <pageSetup paperSize="9" orientation="portrait" r:id="rId30"/>
    </customSheetView>
    <customSheetView guid="{5DDDA852-2807-4645-BC75-EBD4EF3323A7}">
      <selection activeCell="B60" sqref="B60:B62"/>
      <pageMargins left="0.7" right="0.7" top="0.75" bottom="0.75" header="0.3" footer="0.3"/>
      <pageSetup paperSize="9" orientation="portrait" r:id="rId31"/>
    </customSheetView>
  </customSheetViews>
  <mergeCells count="3">
    <mergeCell ref="O12:O13"/>
    <mergeCell ref="L11:O11"/>
    <mergeCell ref="D12:N12"/>
  </mergeCells>
  <pageMargins left="0.7" right="0.7" top="0.75" bottom="0.75" header="0.3" footer="0.3"/>
  <pageSetup paperSize="9" orientation="portrait" r:id="rId3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tint="-0.249977111117893"/>
  </sheetPr>
  <dimension ref="A1:H19"/>
  <sheetViews>
    <sheetView showGridLines="0" workbookViewId="0">
      <selection activeCell="G1" sqref="G1"/>
    </sheetView>
  </sheetViews>
  <sheetFormatPr defaultColWidth="9.140625" defaultRowHeight="12"/>
  <cols>
    <col min="1" max="1" width="5.85546875" style="3" customWidth="1"/>
    <col min="2" max="2" width="4.42578125" style="3" customWidth="1"/>
    <col min="3" max="3" width="16.42578125" style="3" bestFit="1" customWidth="1"/>
    <col min="4" max="8" width="17.28515625" style="3" customWidth="1"/>
    <col min="9" max="16384" width="9.140625" style="3"/>
  </cols>
  <sheetData>
    <row r="1" spans="1:8" ht="12.75">
      <c r="A1" s="505" t="str">
        <f>HYPERLINK("#INDEX!A2","back to index page")</f>
        <v>back to index page</v>
      </c>
      <c r="B1" s="761"/>
      <c r="C1" s="761"/>
    </row>
    <row r="2" spans="1:8" ht="12.75">
      <c r="A2"/>
    </row>
    <row r="3" spans="1:8" ht="12.75">
      <c r="A3"/>
    </row>
    <row r="4" spans="1:8" ht="12.75">
      <c r="A4"/>
    </row>
    <row r="5" spans="1:8" ht="12.75">
      <c r="A5"/>
    </row>
    <row r="6" spans="1:8" ht="12.75">
      <c r="A6"/>
    </row>
    <row r="7" spans="1:8" ht="12.75">
      <c r="A7"/>
    </row>
    <row r="8" spans="1:8" ht="12.75">
      <c r="A8"/>
    </row>
    <row r="9" spans="1:8">
      <c r="B9" s="403" t="s">
        <v>1640</v>
      </c>
      <c r="C9" s="404"/>
      <c r="D9" s="404"/>
      <c r="E9" s="404"/>
      <c r="F9" s="404"/>
      <c r="G9" s="404"/>
      <c r="H9" s="404"/>
    </row>
    <row r="11" spans="1:8" ht="12.75" customHeight="1">
      <c r="F11" s="821" t="s">
        <v>52</v>
      </c>
      <c r="G11" s="821"/>
      <c r="H11" s="821"/>
    </row>
    <row r="12" spans="1:8" ht="51" customHeight="1">
      <c r="B12" s="400"/>
      <c r="C12" s="400"/>
      <c r="D12" s="143" t="s">
        <v>204</v>
      </c>
      <c r="E12" s="143" t="s">
        <v>205</v>
      </c>
      <c r="F12" s="143" t="s">
        <v>206</v>
      </c>
      <c r="G12" s="143" t="s">
        <v>207</v>
      </c>
      <c r="H12" s="143" t="s">
        <v>208</v>
      </c>
    </row>
    <row r="13" spans="1:8">
      <c r="B13" s="40"/>
      <c r="C13" s="40"/>
      <c r="D13" s="443" t="s">
        <v>33</v>
      </c>
      <c r="E13" s="443" t="s">
        <v>56</v>
      </c>
      <c r="F13" s="443" t="s">
        <v>57</v>
      </c>
      <c r="G13" s="443" t="s">
        <v>1045</v>
      </c>
      <c r="H13" s="443" t="s">
        <v>58</v>
      </c>
    </row>
    <row r="14" spans="1:8">
      <c r="B14" s="42" t="s">
        <v>2</v>
      </c>
      <c r="C14" s="60" t="s">
        <v>201</v>
      </c>
      <c r="D14" s="137">
        <v>0</v>
      </c>
      <c r="E14" s="137">
        <v>0</v>
      </c>
      <c r="F14" s="137">
        <v>0</v>
      </c>
      <c r="G14" s="137">
        <v>0</v>
      </c>
      <c r="H14" s="137">
        <v>0</v>
      </c>
    </row>
    <row r="15" spans="1:8">
      <c r="B15" s="42" t="s">
        <v>3</v>
      </c>
      <c r="C15" s="60" t="s">
        <v>202</v>
      </c>
      <c r="D15" s="137">
        <v>0</v>
      </c>
      <c r="E15" s="137">
        <v>0</v>
      </c>
      <c r="F15" s="137">
        <v>0</v>
      </c>
      <c r="G15" s="137">
        <v>0</v>
      </c>
      <c r="H15" s="137">
        <v>0</v>
      </c>
    </row>
    <row r="16" spans="1:8">
      <c r="B16" s="42" t="s">
        <v>4</v>
      </c>
      <c r="C16" s="60" t="s">
        <v>203</v>
      </c>
      <c r="D16" s="137">
        <v>0</v>
      </c>
      <c r="E16" s="137">
        <v>0</v>
      </c>
      <c r="F16" s="137">
        <v>0</v>
      </c>
      <c r="G16" s="137">
        <v>0</v>
      </c>
      <c r="H16" s="137">
        <v>0</v>
      </c>
    </row>
    <row r="17" spans="2:8" s="13" customFormat="1">
      <c r="B17" s="18" t="s">
        <v>5</v>
      </c>
      <c r="C17" s="61" t="s">
        <v>66</v>
      </c>
      <c r="D17" s="135">
        <v>0</v>
      </c>
      <c r="E17" s="135">
        <v>0</v>
      </c>
      <c r="F17" s="135">
        <v>0</v>
      </c>
      <c r="G17" s="135">
        <v>0</v>
      </c>
      <c r="H17" s="135">
        <v>0</v>
      </c>
    </row>
    <row r="19" spans="2:8" ht="11.25" customHeight="1"/>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3">
      <selection activeCell="G43" sqref="G43"/>
      <pageMargins left="0.7" right="0.7" top="0.75" bottom="0.75" header="0.3" footer="0.3"/>
      <pageSetup paperSize="9" orientation="portrait" r:id="rId2"/>
    </customSheetView>
    <customSheetView guid="{C83D4249-7B44-432A-B7FB-A6ACA6880240}" topLeftCell="A3">
      <selection activeCell="D4" sqref="D4"/>
      <pageMargins left="0.7" right="0.7" top="0.75" bottom="0.75" header="0.3" footer="0.3"/>
      <pageSetup paperSize="9" orientation="portrait" r:id="rId3"/>
    </customSheetView>
    <customSheetView guid="{D37F8A47-E42F-4741-BE8D-5D961F7BB394}" topLeftCell="A3">
      <selection activeCell="D4" sqref="D4"/>
      <pageMargins left="0.7" right="0.7" top="0.75" bottom="0.75" header="0.3" footer="0.3"/>
      <pageSetup paperSize="9" orientation="portrait" r:id="rId4"/>
    </customSheetView>
    <customSheetView guid="{697182B0-1BEF-4A85-93A0-596802852AF2}" topLeftCell="A34">
      <selection activeCell="B37" sqref="B37:C40"/>
      <pageMargins left="0.7" right="0.7" top="0.75" bottom="0.75" header="0.3" footer="0.3"/>
      <pageSetup paperSize="9" orientation="portrait" r:id="rId5"/>
    </customSheetView>
    <customSheetView guid="{CFC92B1C-D4F2-414F-8F12-92F529035B08}" topLeftCell="A24">
      <selection activeCell="F51" sqref="F51"/>
      <pageMargins left="0.7" right="0.7" top="0.75" bottom="0.75" header="0.3" footer="0.3"/>
      <pageSetup paperSize="9" orientation="portrait" r:id="rId6"/>
    </customSheetView>
    <customSheetView guid="{21329C76-F86B-400D-B8F5-F75B383E5B14}" topLeftCell="A34">
      <selection activeCell="B37" sqref="B37:C40"/>
      <pageMargins left="0.7" right="0.7" top="0.75" bottom="0.75" header="0.3" footer="0.3"/>
      <pageSetup paperSize="9" orientation="portrait" r:id="rId7"/>
    </customSheetView>
    <customSheetView guid="{D3393B8E-C3CB-4E3A-976E-E4CD065299F0}">
      <selection activeCell="D34" sqref="D34"/>
      <pageMargins left="0.7" right="0.7" top="0.75" bottom="0.75" header="0.3" footer="0.3"/>
      <pageSetup paperSize="9" orientation="portrait" r:id="rId8"/>
    </customSheetView>
    <customSheetView guid="{CA1DE4BE-C006-4405-B064-304EE6CCACF1}" topLeftCell="A34">
      <selection activeCell="B37" sqref="B37:C40"/>
      <pageMargins left="0.7" right="0.7" top="0.75" bottom="0.75" header="0.3" footer="0.3"/>
      <pageSetup paperSize="9" orientation="portrait" r:id="rId9"/>
    </customSheetView>
    <customSheetView guid="{931AA63B-6827-4BF4-8E25-ED232A88A09C}">
      <selection activeCell="I28" sqref="I28"/>
      <pageMargins left="0.7" right="0.7" top="0.75" bottom="0.75" header="0.3" footer="0.3"/>
      <pageSetup paperSize="9" orientation="portrait" r:id="rId10"/>
    </customSheetView>
    <customSheetView guid="{3AD1D9CC-D162-4119-AFCC-0AF9105FB248}">
      <selection activeCell="F51" sqref="F51"/>
      <pageMargins left="0.7" right="0.7" top="0.75" bottom="0.75" header="0.3" footer="0.3"/>
      <pageSetup paperSize="9" orientation="portrait" r:id="rId11"/>
    </customSheetView>
    <customSheetView guid="{7CCD1884-1631-4809-8751-AE0939C32419}">
      <selection activeCell="B37" sqref="B37:C39"/>
      <pageMargins left="0.7" right="0.7" top="0.75" bottom="0.75" header="0.3" footer="0.3"/>
      <pageSetup paperSize="9" orientation="portrait" r:id="rId12"/>
    </customSheetView>
    <customSheetView guid="{D2C72E70-F766-4D56-9E10-3C91A63BB7F3}">
      <selection activeCell="B13" sqref="B13"/>
      <pageMargins left="0.7" right="0.7" top="0.75" bottom="0.75" header="0.3" footer="0.3"/>
      <pageSetup paperSize="9" orientation="portrait" r:id="rId13"/>
    </customSheetView>
    <customSheetView guid="{FD092655-EBEC-4730-9895-1567D9B70D5F}">
      <selection activeCell="F51" sqref="F51"/>
      <pageMargins left="0.7" right="0.7" top="0.75" bottom="0.75" header="0.3" footer="0.3"/>
      <pageSetup paperSize="9" orientation="portrait" r:id="rId14"/>
    </customSheetView>
    <customSheetView guid="{59094C18-3CB5-482F-AA6A-9C313A318EBB}">
      <selection activeCell="B37" sqref="B37:C39"/>
      <pageMargins left="0.7" right="0.7" top="0.75" bottom="0.75" header="0.3" footer="0.3"/>
      <pageSetup paperSize="9" orientation="portrait" r:id="rId15"/>
    </customSheetView>
    <customSheetView guid="{08462586-B7E0-434D-B6F4-B2B21EAA5D46}" topLeftCell="A34">
      <selection activeCell="B37" sqref="B37:C40"/>
      <pageMargins left="0.7" right="0.7" top="0.75" bottom="0.75" header="0.3" footer="0.3"/>
      <pageSetup paperSize="9" orientation="portrait" r:id="rId16"/>
    </customSheetView>
    <customSheetView guid="{F277ACEF-9FF8-431F-8537-DE60B790AA4F}">
      <selection activeCell="D34" sqref="D34"/>
      <pageMargins left="0.7" right="0.7" top="0.75" bottom="0.75" header="0.3" footer="0.3"/>
      <pageSetup paperSize="9" orientation="portrait" r:id="rId17"/>
    </customSheetView>
    <customSheetView guid="{3FCB7B24-049F-4685-83CB-5231093E0117}">
      <selection activeCell="D34" sqref="D34"/>
      <pageMargins left="0.7" right="0.7" top="0.75" bottom="0.75" header="0.3" footer="0.3"/>
      <pageSetup paperSize="9" orientation="portrait" r:id="rId18"/>
    </customSheetView>
    <customSheetView guid="{5AF40965-2356-4A48-B6FA-CB814CA4D7B2}" topLeftCell="A34">
      <selection activeCell="B37" sqref="B37:C40"/>
      <pageMargins left="0.7" right="0.7" top="0.75" bottom="0.75" header="0.3" footer="0.3"/>
      <pageSetup paperSize="9" orientation="portrait" r:id="rId19"/>
    </customSheetView>
    <customSheetView guid="{BE68C6EB-1B64-4B3E-8DDC-CA26F318E610}" topLeftCell="A3">
      <selection activeCell="D4" sqref="D4"/>
      <pageMargins left="0.7" right="0.7" top="0.75" bottom="0.75" header="0.3" footer="0.3"/>
      <pageSetup paperSize="9" orientation="portrait" r:id="rId20"/>
    </customSheetView>
    <customSheetView guid="{DB462ED3-28DC-47D7-98F7-CED01F66E2C7}" topLeftCell="A34">
      <selection activeCell="B37" sqref="B37:C40"/>
      <pageMargins left="0.7" right="0.7" top="0.75" bottom="0.75" header="0.3" footer="0.3"/>
      <pageSetup paperSize="9" orientation="portrait" r:id="rId21"/>
    </customSheetView>
    <customSheetView guid="{5DDDA852-2807-4645-BC75-EBD4EF3323A7}">
      <selection activeCell="B37" sqref="B37:C39"/>
      <pageMargins left="0.7" right="0.7" top="0.75" bottom="0.75" header="0.3" footer="0.3"/>
      <pageSetup paperSize="9" orientation="portrait" r:id="rId22"/>
    </customSheetView>
  </customSheetViews>
  <mergeCells count="1">
    <mergeCell ref="F11:H11"/>
  </mergeCells>
  <pageMargins left="0.7" right="0.7" top="0.75" bottom="0.75" header="0.3" footer="0.3"/>
  <pageSetup paperSize="9" orientation="portrait" r:id="rId2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tint="-0.249977111117893"/>
  </sheetPr>
  <dimension ref="A1:K24"/>
  <sheetViews>
    <sheetView showGridLines="0" workbookViewId="0">
      <selection activeCell="G1" sqref="G1"/>
    </sheetView>
  </sheetViews>
  <sheetFormatPr defaultColWidth="9.140625" defaultRowHeight="12"/>
  <cols>
    <col min="1" max="1" width="5.85546875" style="3" customWidth="1"/>
    <col min="2" max="2" width="4.42578125" style="3" customWidth="1"/>
    <col min="3" max="3" width="22.42578125" style="3" customWidth="1"/>
    <col min="4" max="11" width="12.85546875" style="3" customWidth="1"/>
    <col min="12" max="16384" width="9.140625" style="3"/>
  </cols>
  <sheetData>
    <row r="1" spans="1:11" ht="12.75">
      <c r="A1" s="505" t="str">
        <f>HYPERLINK("#INDEX!A2","back to index page")</f>
        <v>back to index page</v>
      </c>
      <c r="B1" s="761"/>
      <c r="C1" s="761"/>
    </row>
    <row r="2" spans="1:11" ht="12.75">
      <c r="A2"/>
      <c r="B2"/>
      <c r="C2"/>
    </row>
    <row r="3" spans="1:11" ht="12.75">
      <c r="A3"/>
      <c r="B3"/>
      <c r="C3"/>
    </row>
    <row r="4" spans="1:11" ht="12.75">
      <c r="A4"/>
      <c r="B4"/>
      <c r="C4"/>
    </row>
    <row r="5" spans="1:11" ht="12.75">
      <c r="A5"/>
      <c r="B5"/>
      <c r="C5"/>
    </row>
    <row r="6" spans="1:11" ht="12.75">
      <c r="A6"/>
      <c r="B6"/>
      <c r="C6"/>
    </row>
    <row r="7" spans="1:11" ht="12.75">
      <c r="A7"/>
      <c r="B7"/>
      <c r="C7"/>
    </row>
    <row r="8" spans="1:11" ht="12.75">
      <c r="A8"/>
      <c r="B8"/>
      <c r="C8"/>
    </row>
    <row r="9" spans="1:11">
      <c r="B9" s="403" t="s">
        <v>1049</v>
      </c>
      <c r="C9" s="404"/>
      <c r="D9" s="404"/>
      <c r="E9" s="404"/>
      <c r="F9" s="404"/>
      <c r="G9" s="404"/>
      <c r="H9" s="404"/>
      <c r="I9" s="404"/>
      <c r="J9" s="404"/>
      <c r="K9" s="404"/>
    </row>
    <row r="11" spans="1:11" ht="12.75" customHeight="1">
      <c r="H11" s="28"/>
      <c r="I11" s="884" t="s">
        <v>52</v>
      </c>
      <c r="J11" s="884"/>
      <c r="K11" s="884"/>
    </row>
    <row r="12" spans="1:11" ht="15.75" customHeight="1">
      <c r="C12" s="13"/>
      <c r="D12" s="848" t="s">
        <v>1578</v>
      </c>
      <c r="E12" s="848"/>
      <c r="F12" s="848"/>
      <c r="G12" s="848"/>
      <c r="H12" s="848" t="s">
        <v>1579</v>
      </c>
      <c r="I12" s="848"/>
      <c r="J12" s="848"/>
      <c r="K12" s="848"/>
    </row>
    <row r="13" spans="1:11">
      <c r="B13" s="40"/>
      <c r="C13" s="885" t="s">
        <v>1584</v>
      </c>
      <c r="D13" s="887" t="s">
        <v>1580</v>
      </c>
      <c r="E13" s="888"/>
      <c r="F13" s="889" t="s">
        <v>1581</v>
      </c>
      <c r="G13" s="888"/>
      <c r="H13" s="889" t="s">
        <v>1580</v>
      </c>
      <c r="I13" s="888"/>
      <c r="J13" s="889" t="s">
        <v>1581</v>
      </c>
      <c r="K13" s="888"/>
    </row>
    <row r="14" spans="1:11">
      <c r="B14" s="40"/>
      <c r="C14" s="886"/>
      <c r="D14" s="570" t="s">
        <v>1582</v>
      </c>
      <c r="E14" s="143" t="s">
        <v>1583</v>
      </c>
      <c r="F14" s="143" t="s">
        <v>1582</v>
      </c>
      <c r="G14" s="143" t="s">
        <v>1583</v>
      </c>
      <c r="H14" s="143" t="s">
        <v>1582</v>
      </c>
      <c r="I14" s="143" t="s">
        <v>1583</v>
      </c>
      <c r="J14" s="143" t="s">
        <v>1582</v>
      </c>
      <c r="K14" s="143" t="s">
        <v>1583</v>
      </c>
    </row>
    <row r="15" spans="1:11">
      <c r="B15" s="40"/>
      <c r="C15" s="571"/>
      <c r="D15" s="490" t="s">
        <v>33</v>
      </c>
      <c r="E15" s="414" t="s">
        <v>56</v>
      </c>
      <c r="F15" s="414" t="s">
        <v>57</v>
      </c>
      <c r="G15" s="414" t="s">
        <v>1045</v>
      </c>
      <c r="H15" s="414" t="s">
        <v>58</v>
      </c>
      <c r="I15" s="414" t="s">
        <v>1046</v>
      </c>
      <c r="J15" s="414" t="s">
        <v>1047</v>
      </c>
      <c r="K15" s="414" t="s">
        <v>1048</v>
      </c>
    </row>
    <row r="16" spans="1:11" s="13" customFormat="1">
      <c r="B16" s="16" t="s">
        <v>2</v>
      </c>
      <c r="C16" s="571" t="s">
        <v>1571</v>
      </c>
      <c r="D16" s="137">
        <v>0</v>
      </c>
      <c r="E16" s="137">
        <v>0</v>
      </c>
      <c r="F16" s="137">
        <v>0</v>
      </c>
      <c r="G16" s="137">
        <v>0</v>
      </c>
      <c r="H16" s="137">
        <v>0</v>
      </c>
      <c r="I16" s="137">
        <v>0</v>
      </c>
      <c r="J16" s="137">
        <v>0</v>
      </c>
      <c r="K16" s="137">
        <v>0</v>
      </c>
    </row>
    <row r="17" spans="2:11">
      <c r="B17" s="16" t="s">
        <v>3</v>
      </c>
      <c r="C17" s="15" t="s">
        <v>1572</v>
      </c>
      <c r="D17" s="137">
        <v>0</v>
      </c>
      <c r="E17" s="137">
        <v>0</v>
      </c>
      <c r="F17" s="137">
        <v>0</v>
      </c>
      <c r="G17" s="137">
        <v>0</v>
      </c>
      <c r="H17" s="137">
        <v>0</v>
      </c>
      <c r="I17" s="137">
        <v>0</v>
      </c>
      <c r="J17" s="137">
        <v>0</v>
      </c>
      <c r="K17" s="137">
        <v>0</v>
      </c>
    </row>
    <row r="18" spans="2:11">
      <c r="B18" s="16" t="s">
        <v>4</v>
      </c>
      <c r="C18" s="15" t="s">
        <v>1573</v>
      </c>
      <c r="D18" s="137">
        <v>0</v>
      </c>
      <c r="E18" s="137">
        <v>0</v>
      </c>
      <c r="F18" s="137">
        <v>0</v>
      </c>
      <c r="G18" s="137">
        <v>0</v>
      </c>
      <c r="H18" s="137">
        <v>0</v>
      </c>
      <c r="I18" s="137">
        <v>0</v>
      </c>
      <c r="J18" s="137">
        <v>0</v>
      </c>
      <c r="K18" s="137">
        <v>0</v>
      </c>
    </row>
    <row r="19" spans="2:11">
      <c r="B19" s="16" t="s">
        <v>5</v>
      </c>
      <c r="C19" s="15" t="s">
        <v>1574</v>
      </c>
      <c r="D19" s="137">
        <v>0</v>
      </c>
      <c r="E19" s="137">
        <v>0</v>
      </c>
      <c r="F19" s="137">
        <v>0</v>
      </c>
      <c r="G19" s="137">
        <v>0</v>
      </c>
      <c r="H19" s="137">
        <v>0</v>
      </c>
      <c r="I19" s="137">
        <v>0</v>
      </c>
      <c r="J19" s="137">
        <v>0</v>
      </c>
      <c r="K19" s="137">
        <v>0</v>
      </c>
    </row>
    <row r="20" spans="2:11">
      <c r="B20" s="16" t="s">
        <v>6</v>
      </c>
      <c r="C20" s="15" t="s">
        <v>1575</v>
      </c>
      <c r="D20" s="137">
        <v>0</v>
      </c>
      <c r="E20" s="137">
        <v>0</v>
      </c>
      <c r="F20" s="137">
        <v>0</v>
      </c>
      <c r="G20" s="137">
        <v>0</v>
      </c>
      <c r="H20" s="137">
        <v>0</v>
      </c>
      <c r="I20" s="137">
        <v>0</v>
      </c>
      <c r="J20" s="137">
        <v>0</v>
      </c>
      <c r="K20" s="137">
        <v>0</v>
      </c>
    </row>
    <row r="21" spans="2:11">
      <c r="B21" s="16" t="s">
        <v>7</v>
      </c>
      <c r="C21" s="15" t="s">
        <v>1576</v>
      </c>
      <c r="D21" s="137">
        <v>0</v>
      </c>
      <c r="E21" s="137">
        <v>0</v>
      </c>
      <c r="F21" s="137">
        <v>0</v>
      </c>
      <c r="G21" s="137">
        <v>0</v>
      </c>
      <c r="H21" s="137">
        <v>0</v>
      </c>
      <c r="I21" s="137">
        <v>0</v>
      </c>
      <c r="J21" s="137">
        <v>0</v>
      </c>
      <c r="K21" s="137">
        <v>0</v>
      </c>
    </row>
    <row r="22" spans="2:11">
      <c r="B22" s="16" t="s">
        <v>8</v>
      </c>
      <c r="C22" s="15" t="s">
        <v>1577</v>
      </c>
      <c r="D22" s="137">
        <v>0</v>
      </c>
      <c r="E22" s="137">
        <v>0</v>
      </c>
      <c r="F22" s="137">
        <v>0</v>
      </c>
      <c r="G22" s="137">
        <v>0</v>
      </c>
      <c r="H22" s="137">
        <v>0</v>
      </c>
      <c r="I22" s="137">
        <v>0</v>
      </c>
      <c r="J22" s="137">
        <v>0</v>
      </c>
      <c r="K22" s="137">
        <v>0</v>
      </c>
    </row>
    <row r="23" spans="2:11">
      <c r="B23" s="16" t="s">
        <v>9</v>
      </c>
      <c r="C23" s="15" t="s">
        <v>975</v>
      </c>
      <c r="D23" s="137">
        <v>0</v>
      </c>
      <c r="E23" s="137">
        <v>0</v>
      </c>
      <c r="F23" s="137">
        <v>0</v>
      </c>
      <c r="G23" s="137">
        <v>0</v>
      </c>
      <c r="H23" s="137">
        <v>0</v>
      </c>
      <c r="I23" s="137">
        <v>0</v>
      </c>
      <c r="J23" s="137">
        <v>0</v>
      </c>
      <c r="K23" s="137">
        <v>0</v>
      </c>
    </row>
    <row r="24" spans="2:11">
      <c r="B24" s="22">
        <v>9</v>
      </c>
      <c r="C24" s="39" t="s">
        <v>66</v>
      </c>
      <c r="D24" s="135">
        <v>0</v>
      </c>
      <c r="E24" s="135">
        <v>0</v>
      </c>
      <c r="F24" s="135">
        <v>0</v>
      </c>
      <c r="G24" s="135">
        <v>0</v>
      </c>
      <c r="H24" s="135">
        <v>0</v>
      </c>
      <c r="I24" s="135">
        <v>0</v>
      </c>
      <c r="J24" s="135">
        <v>0</v>
      </c>
      <c r="K24" s="135">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7">
      <selection activeCell="M30" sqref="M30"/>
      <pageMargins left="0.7" right="0.7" top="0.75" bottom="0.75" header="0.3" footer="0.3"/>
      <pageSetup paperSize="9" orientation="portrait" r:id="rId2"/>
    </customSheetView>
    <customSheetView guid="{C83D4249-7B44-432A-B7FB-A6ACA6880240}" topLeftCell="A31">
      <selection activeCell="F66" sqref="F66"/>
      <pageMargins left="0.7" right="0.7" top="0.75" bottom="0.75" header="0.3" footer="0.3"/>
      <pageSetup paperSize="9" orientation="portrait" r:id="rId3"/>
    </customSheetView>
    <customSheetView guid="{D37F8A47-E42F-4741-BE8D-5D961F7BB394}" topLeftCell="A31">
      <selection activeCell="F66" sqref="F66"/>
      <pageMargins left="0.7" right="0.7" top="0.75" bottom="0.75" header="0.3" footer="0.3"/>
      <pageSetup paperSize="9" orientation="portrait" r:id="rId4"/>
    </customSheetView>
    <customSheetView guid="{697182B0-1BEF-4A85-93A0-596802852AF2}">
      <selection activeCell="F66" sqref="F66"/>
      <pageMargins left="0.7" right="0.7" top="0.75" bottom="0.75" header="0.3" footer="0.3"/>
      <pageSetup paperSize="9" orientation="portrait" r:id="rId5"/>
    </customSheetView>
    <customSheetView guid="{CFC92B1C-D4F2-414F-8F12-92F529035B08}" topLeftCell="A42">
      <selection activeCell="D65" sqref="D65"/>
      <pageMargins left="0.7" right="0.7" top="0.75" bottom="0.75" header="0.3" footer="0.3"/>
      <pageSetup paperSize="9" orientation="portrait" r:id="rId6"/>
    </customSheetView>
    <customSheetView guid="{21329C76-F86B-400D-B8F5-F75B383E5B14}" topLeftCell="A7">
      <selection activeCell="M30" sqref="M30"/>
      <pageMargins left="0.7" right="0.7" top="0.75" bottom="0.75" header="0.3" footer="0.3"/>
      <pageSetup paperSize="9" orientation="portrait" r:id="rId7"/>
    </customSheetView>
    <customSheetView guid="{D3393B8E-C3CB-4E3A-976E-E4CD065299F0}" topLeftCell="A22">
      <selection activeCell="D4" sqref="D4"/>
      <pageMargins left="0.7" right="0.7" top="0.75" bottom="0.75" header="0.3" footer="0.3"/>
      <pageSetup paperSize="9" orientation="portrait" r:id="rId8"/>
    </customSheetView>
    <customSheetView guid="{CA1DE4BE-C006-4405-B064-304EE6CCACF1}" topLeftCell="A7">
      <selection activeCell="M30" sqref="M30"/>
      <pageMargins left="0.7" right="0.7" top="0.75" bottom="0.75" header="0.3" footer="0.3"/>
      <pageSetup paperSize="9" orientation="portrait" r:id="rId9"/>
    </customSheetView>
    <customSheetView guid="{931AA63B-6827-4BF4-8E25-ED232A88A09C}" topLeftCell="A42">
      <selection activeCell="D65" sqref="D65"/>
      <pageMargins left="0.7" right="0.7" top="0.75" bottom="0.75" header="0.3" footer="0.3"/>
      <pageSetup paperSize="9" orientation="portrait" r:id="rId10"/>
    </customSheetView>
    <customSheetView guid="{3AD1D9CC-D162-4119-AFCC-0AF9105FB248}" topLeftCell="A42">
      <selection activeCell="D65" sqref="D65"/>
      <pageMargins left="0.7" right="0.7" top="0.75" bottom="0.75" header="0.3" footer="0.3"/>
      <pageSetup paperSize="9" orientation="portrait" r:id="rId11"/>
    </customSheetView>
    <customSheetView guid="{7CCD1884-1631-4809-8751-AE0939C32419}">
      <selection activeCell="C4" sqref="C4"/>
      <pageMargins left="0.7" right="0.7" top="0.75" bottom="0.75" header="0.3" footer="0.3"/>
      <pageSetup paperSize="9" orientation="portrait" r:id="rId12"/>
    </customSheetView>
    <customSheetView guid="{D2C72E70-F766-4D56-9E10-3C91A63BB7F3}" topLeftCell="A7">
      <selection activeCell="B13" sqref="B13"/>
      <pageMargins left="0.7" right="0.7" top="0.75" bottom="0.75" header="0.3" footer="0.3"/>
      <pageSetup paperSize="9" orientation="portrait" r:id="rId13"/>
    </customSheetView>
    <customSheetView guid="{FD092655-EBEC-4730-9895-1567D9B70D5F}" topLeftCell="A42">
      <selection activeCell="D65" sqref="D65"/>
      <pageMargins left="0.7" right="0.7" top="0.75" bottom="0.75" header="0.3" footer="0.3"/>
      <pageSetup paperSize="9" orientation="portrait" r:id="rId14"/>
    </customSheetView>
    <customSheetView guid="{59094C18-3CB5-482F-AA6A-9C313A318EBB}" topLeftCell="A31">
      <selection activeCell="F66" sqref="F66"/>
      <pageMargins left="0.7" right="0.7" top="0.75" bottom="0.75" header="0.3" footer="0.3"/>
      <pageSetup paperSize="9" orientation="portrait" r:id="rId15"/>
    </customSheetView>
    <customSheetView guid="{08462586-B7E0-434D-B6F4-B2B21EAA5D46}" topLeftCell="A7">
      <selection activeCell="M30" sqref="M30"/>
      <pageMargins left="0.7" right="0.7" top="0.75" bottom="0.75" header="0.3" footer="0.3"/>
      <pageSetup paperSize="9" orientation="portrait" r:id="rId16"/>
    </customSheetView>
    <customSheetView guid="{F277ACEF-9FF8-431F-8537-DE60B790AA4F}" topLeftCell="A22">
      <selection activeCell="D4" sqref="D4"/>
      <pageMargins left="0.7" right="0.7" top="0.75" bottom="0.75" header="0.3" footer="0.3"/>
      <pageSetup paperSize="9" orientation="portrait" r:id="rId17"/>
    </customSheetView>
    <customSheetView guid="{3FCB7B24-049F-4685-83CB-5231093E0117}" topLeftCell="A22">
      <selection activeCell="D4" sqref="D4"/>
      <pageMargins left="0.7" right="0.7" top="0.75" bottom="0.75" header="0.3" footer="0.3"/>
      <pageSetup paperSize="9" orientation="portrait" r:id="rId18"/>
    </customSheetView>
    <customSheetView guid="{5AF40965-2356-4A48-B6FA-CB814CA4D7B2}">
      <selection activeCell="F66" sqref="F66"/>
      <pageMargins left="0.7" right="0.7" top="0.75" bottom="0.75" header="0.3" footer="0.3"/>
      <pageSetup paperSize="9" orientation="portrait" r:id="rId19"/>
    </customSheetView>
    <customSheetView guid="{BE68C6EB-1B64-4B3E-8DDC-CA26F318E610}" topLeftCell="A31">
      <selection activeCell="F66" sqref="F66"/>
      <pageMargins left="0.7" right="0.7" top="0.75" bottom="0.75" header="0.3" footer="0.3"/>
      <pageSetup paperSize="9" orientation="portrait" r:id="rId20"/>
    </customSheetView>
    <customSheetView guid="{DB462ED3-28DC-47D7-98F7-CED01F66E2C7}" topLeftCell="A31">
      <selection activeCell="F66" sqref="F66"/>
      <pageMargins left="0.7" right="0.7" top="0.75" bottom="0.75" header="0.3" footer="0.3"/>
      <pageSetup paperSize="9" orientation="portrait" r:id="rId21"/>
    </customSheetView>
    <customSheetView guid="{5DDDA852-2807-4645-BC75-EBD4EF3323A7}">
      <selection activeCell="C4" sqref="C4"/>
      <pageMargins left="0.7" right="0.7" top="0.75" bottom="0.75" header="0.3" footer="0.3"/>
      <pageSetup paperSize="9" orientation="portrait" r:id="rId22"/>
    </customSheetView>
  </customSheetViews>
  <mergeCells count="8">
    <mergeCell ref="I11:K11"/>
    <mergeCell ref="D12:G12"/>
    <mergeCell ref="H12:K12"/>
    <mergeCell ref="C13:C14"/>
    <mergeCell ref="D13:E13"/>
    <mergeCell ref="F13:G13"/>
    <mergeCell ref="H13:I13"/>
    <mergeCell ref="J13:K13"/>
  </mergeCells>
  <pageMargins left="0.7" right="0.7" top="0.75" bottom="0.75" header="0.3" footer="0.3"/>
  <pageSetup paperSize="9" orientation="portrait" r:id="rId2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tint="-0.249977111117893"/>
  </sheetPr>
  <dimension ref="A1:E25"/>
  <sheetViews>
    <sheetView showGridLines="0" workbookViewId="0">
      <selection activeCell="D1" sqref="D1"/>
    </sheetView>
  </sheetViews>
  <sheetFormatPr defaultColWidth="9.140625" defaultRowHeight="12"/>
  <cols>
    <col min="1" max="1" width="5.85546875" style="3" customWidth="1"/>
    <col min="2" max="2" width="4.42578125" style="3" customWidth="1"/>
    <col min="3" max="3" width="23.85546875" style="3" customWidth="1"/>
    <col min="4" max="5" width="11.28515625" style="3" customWidth="1"/>
    <col min="6" max="16384" width="9.140625" style="3"/>
  </cols>
  <sheetData>
    <row r="1" spans="1:5" ht="12.75">
      <c r="A1" s="505" t="str">
        <f>HYPERLINK("#INDEX!A2","back to index page")</f>
        <v>back to index page</v>
      </c>
      <c r="B1" s="761"/>
      <c r="C1" s="761"/>
    </row>
    <row r="2" spans="1:5" ht="12.75">
      <c r="A2"/>
    </row>
    <row r="3" spans="1:5" ht="12.75">
      <c r="A3"/>
    </row>
    <row r="4" spans="1:5" ht="12.75">
      <c r="A4"/>
    </row>
    <row r="5" spans="1:5" ht="12.75">
      <c r="A5"/>
    </row>
    <row r="6" spans="1:5" ht="12.75">
      <c r="A6"/>
    </row>
    <row r="7" spans="1:5" ht="12.75">
      <c r="A7"/>
    </row>
    <row r="8" spans="1:5" ht="12.75">
      <c r="A8"/>
    </row>
    <row r="9" spans="1:5">
      <c r="B9" s="403" t="s">
        <v>1050</v>
      </c>
      <c r="C9" s="404"/>
      <c r="D9" s="404"/>
      <c r="E9" s="404"/>
    </row>
    <row r="12" spans="1:5" ht="12.75" customHeight="1">
      <c r="D12" s="212"/>
      <c r="E12" s="209" t="s">
        <v>52</v>
      </c>
    </row>
    <row r="13" spans="1:5" ht="24">
      <c r="B13" s="400"/>
      <c r="C13" s="400"/>
      <c r="D13" s="143" t="s">
        <v>1559</v>
      </c>
      <c r="E13" s="143" t="s">
        <v>1560</v>
      </c>
    </row>
    <row r="14" spans="1:5">
      <c r="B14" s="40"/>
      <c r="C14" s="40"/>
      <c r="D14" s="443" t="s">
        <v>33</v>
      </c>
      <c r="E14" s="443" t="s">
        <v>56</v>
      </c>
    </row>
    <row r="15" spans="1:5">
      <c r="B15" s="14"/>
      <c r="C15" s="15" t="s">
        <v>1569</v>
      </c>
      <c r="D15" s="468"/>
      <c r="E15" s="468"/>
    </row>
    <row r="16" spans="1:5">
      <c r="B16" s="16">
        <v>1</v>
      </c>
      <c r="C16" s="15" t="s">
        <v>1561</v>
      </c>
      <c r="D16" s="137">
        <v>0</v>
      </c>
      <c r="E16" s="137">
        <v>0</v>
      </c>
    </row>
    <row r="17" spans="2:5">
      <c r="B17" s="16">
        <v>2</v>
      </c>
      <c r="C17" s="15" t="s">
        <v>1562</v>
      </c>
      <c r="D17" s="137">
        <v>0</v>
      </c>
      <c r="E17" s="137">
        <v>0</v>
      </c>
    </row>
    <row r="18" spans="2:5">
      <c r="B18" s="16">
        <v>3</v>
      </c>
      <c r="C18" s="15" t="s">
        <v>1563</v>
      </c>
      <c r="D18" s="137">
        <v>0</v>
      </c>
      <c r="E18" s="137">
        <v>0</v>
      </c>
    </row>
    <row r="19" spans="2:5">
      <c r="B19" s="16">
        <v>4</v>
      </c>
      <c r="C19" s="15" t="s">
        <v>1564</v>
      </c>
      <c r="D19" s="137">
        <v>0</v>
      </c>
      <c r="E19" s="137">
        <v>0</v>
      </c>
    </row>
    <row r="20" spans="2:5">
      <c r="B20" s="16">
        <v>5</v>
      </c>
      <c r="C20" s="15" t="s">
        <v>1565</v>
      </c>
      <c r="D20" s="137">
        <v>0</v>
      </c>
      <c r="E20" s="137">
        <v>0</v>
      </c>
    </row>
    <row r="21" spans="2:5" s="13" customFormat="1">
      <c r="B21" s="22">
        <v>6</v>
      </c>
      <c r="C21" s="39" t="s">
        <v>1566</v>
      </c>
      <c r="D21" s="137">
        <v>0</v>
      </c>
      <c r="E21" s="137">
        <v>0</v>
      </c>
    </row>
    <row r="22" spans="2:5">
      <c r="C22" s="469" t="s">
        <v>1570</v>
      </c>
      <c r="D22" s="468"/>
      <c r="E22" s="468"/>
    </row>
    <row r="23" spans="2:5">
      <c r="B23" s="16">
        <v>7</v>
      </c>
      <c r="C23" s="15" t="s">
        <v>1567</v>
      </c>
      <c r="D23" s="137">
        <v>0</v>
      </c>
      <c r="E23" s="137">
        <v>0</v>
      </c>
    </row>
    <row r="24" spans="2:5">
      <c r="B24" s="16">
        <v>8</v>
      </c>
      <c r="C24" s="15" t="s">
        <v>1568</v>
      </c>
      <c r="D24" s="137">
        <v>0</v>
      </c>
      <c r="E24" s="137">
        <v>0</v>
      </c>
    </row>
    <row r="25" spans="2:5">
      <c r="C25" s="14" t="s">
        <v>1929</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3">
      <selection activeCell="G41" sqref="G41"/>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G28" sqref="G28"/>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21329C76-F86B-400D-B8F5-F75B383E5B14}" topLeftCell="A13">
      <selection activeCell="G41" sqref="G41"/>
      <pageMargins left="0.7" right="0.7" top="0.75" bottom="0.75" header="0.3" footer="0.3"/>
      <pageSetup paperSize="9" orientation="portrait" r:id="rId7"/>
    </customSheetView>
    <customSheetView guid="{D3393B8E-C3CB-4E3A-976E-E4CD065299F0}" topLeftCell="A12">
      <selection activeCell="D4" sqref="D4"/>
      <pageMargins left="0.7" right="0.7" top="0.75" bottom="0.75" header="0.3" footer="0.3"/>
      <pageSetup paperSize="9" orientation="portrait" r:id="rId8"/>
    </customSheetView>
    <customSheetView guid="{CA1DE4BE-C006-4405-B064-304EE6CCACF1}" topLeftCell="A13">
      <selection activeCell="G41" sqref="G41"/>
      <pageMargins left="0.7" right="0.7" top="0.75" bottom="0.75" header="0.3" footer="0.3"/>
      <pageSetup paperSize="9" orientation="portrait" r:id="rId9"/>
    </customSheetView>
    <customSheetView guid="{931AA63B-6827-4BF4-8E25-ED232A88A09C}">
      <selection activeCell="C4" sqref="C4:D8"/>
      <pageMargins left="0.7" right="0.7" top="0.75" bottom="0.75" header="0.3" footer="0.3"/>
      <pageSetup paperSize="9" orientation="portrait" r:id="rId10"/>
    </customSheetView>
    <customSheetView guid="{3AD1D9CC-D162-4119-AFCC-0AF9105FB248}">
      <selection activeCell="C4" sqref="C4:D8"/>
      <pageMargins left="0.7" right="0.7" top="0.75" bottom="0.75" header="0.3" footer="0.3"/>
      <pageSetup paperSize="9" orientation="portrait" r:id="rId11"/>
    </customSheetView>
    <customSheetView guid="{7CCD1884-1631-4809-8751-AE0939C32419}">
      <selection activeCell="C4" sqref="C4"/>
      <pageMargins left="0.7" right="0.7" top="0.75" bottom="0.75" header="0.3" footer="0.3"/>
      <pageSetup paperSize="9" orientation="portrait" r:id="rId12"/>
    </customSheetView>
    <customSheetView guid="{D2C72E70-F766-4D56-9E10-3C91A63BB7F3}" topLeftCell="A13">
      <selection activeCell="B33" sqref="B33"/>
      <pageMargins left="0.7" right="0.7" top="0.75" bottom="0.75" header="0.3" footer="0.3"/>
      <pageSetup paperSize="9" orientation="portrait" r:id="rId13"/>
    </customSheetView>
    <customSheetView guid="{FD092655-EBEC-4730-9895-1567D9B70D5F}" topLeftCell="A9">
      <selection activeCell="C4" sqref="C4:D8"/>
      <pageMargins left="0.7" right="0.7" top="0.75" bottom="0.75" header="0.3" footer="0.3"/>
      <pageSetup paperSize="9" orientation="portrait" r:id="rId14"/>
    </customSheetView>
    <customSheetView guid="{59094C18-3CB5-482F-AA6A-9C313A318EBB}">
      <selection activeCell="G28" sqref="G28"/>
      <pageMargins left="0.7" right="0.7" top="0.75" bottom="0.75" header="0.3" footer="0.3"/>
      <pageSetup paperSize="9" orientation="portrait" r:id="rId15"/>
    </customSheetView>
    <customSheetView guid="{08462586-B7E0-434D-B6F4-B2B21EAA5D46}" topLeftCell="A13">
      <selection activeCell="G41" sqref="G41"/>
      <pageMargins left="0.7" right="0.7" top="0.75" bottom="0.75" header="0.3" footer="0.3"/>
      <pageSetup paperSize="9" orientation="portrait" r:id="rId16"/>
    </customSheetView>
    <customSheetView guid="{F277ACEF-9FF8-431F-8537-DE60B790AA4F}" topLeftCell="A12">
      <selection activeCell="D4" sqref="D4"/>
      <pageMargins left="0.7" right="0.7" top="0.75" bottom="0.75" header="0.3" footer="0.3"/>
      <pageSetup paperSize="9" orientation="portrait" r:id="rId17"/>
    </customSheetView>
    <customSheetView guid="{3FCB7B24-049F-4685-83CB-5231093E0117}" topLeftCell="A12">
      <selection activeCell="D4" sqref="D4"/>
      <pageMargins left="0.7" right="0.7" top="0.75" bottom="0.75" header="0.3" footer="0.3"/>
      <pageSetup paperSize="9" orientation="portrait" r:id="rId18"/>
    </customSheetView>
    <customSheetView guid="{5AF40965-2356-4A48-B6FA-CB814CA4D7B2}">
      <selection activeCell="G28" sqref="G28"/>
      <pageMargins left="0.7" right="0.7" top="0.75" bottom="0.75" header="0.3" footer="0.3"/>
      <pageSetup paperSize="9" orientation="portrait" r:id="rId19"/>
    </customSheetView>
    <customSheetView guid="{BE68C6EB-1B64-4B3E-8DDC-CA26F318E610}">
      <selection activeCell="D4" sqref="D4"/>
      <pageMargins left="0.7" right="0.7" top="0.75" bottom="0.75" header="0.3" footer="0.3"/>
      <pageSetup paperSize="9" orientation="portrait" r:id="rId20"/>
    </customSheetView>
    <customSheetView guid="{DB462ED3-28DC-47D7-98F7-CED01F66E2C7}">
      <selection activeCell="G28" sqref="G28"/>
      <pageMargins left="0.7" right="0.7" top="0.75" bottom="0.75" header="0.3" footer="0.3"/>
      <pageSetup paperSize="9" orientation="portrait" r:id="rId21"/>
    </customSheetView>
    <customSheetView guid="{5DDDA852-2807-4645-BC75-EBD4EF3323A7}">
      <selection activeCell="C4" sqref="C4"/>
      <pageMargins left="0.7" right="0.7" top="0.75" bottom="0.75" header="0.3" footer="0.3"/>
      <pageSetup paperSize="9" orientation="portrait" r:id="rId22"/>
    </customSheetView>
  </customSheetViews>
  <pageMargins left="0.7" right="0.7" top="0.75" bottom="0.75" header="0.3" footer="0.3"/>
  <pageSetup paperSize="9" orientation="portrait" r:id="rId2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tint="-0.249977111117893"/>
  </sheetPr>
  <dimension ref="A1:G20"/>
  <sheetViews>
    <sheetView showGridLines="0" workbookViewId="0">
      <selection activeCell="G1" sqref="G1"/>
    </sheetView>
  </sheetViews>
  <sheetFormatPr defaultColWidth="9.140625" defaultRowHeight="12"/>
  <cols>
    <col min="1" max="1" width="5.85546875" style="3" customWidth="1"/>
    <col min="2" max="2" width="9.140625" style="3"/>
    <col min="3" max="3" width="34.5703125" style="3" customWidth="1"/>
    <col min="4" max="7" width="16.5703125" style="3" customWidth="1"/>
    <col min="8" max="16384" width="9.140625" style="3"/>
  </cols>
  <sheetData>
    <row r="1" spans="1:7" ht="12.75">
      <c r="A1" s="505" t="str">
        <f>HYPERLINK("#INDEX!A2","back to index page")</f>
        <v>back to index page</v>
      </c>
      <c r="B1" s="761"/>
      <c r="C1" s="761"/>
    </row>
    <row r="2" spans="1:7" ht="12.75">
      <c r="A2"/>
    </row>
    <row r="3" spans="1:7" ht="12.75">
      <c r="A3"/>
    </row>
    <row r="4" spans="1:7" ht="12.75">
      <c r="A4"/>
    </row>
    <row r="5" spans="1:7" ht="12.75">
      <c r="A5"/>
    </row>
    <row r="6" spans="1:7" ht="12.75">
      <c r="A6"/>
    </row>
    <row r="7" spans="1:7" ht="12.75">
      <c r="A7"/>
    </row>
    <row r="8" spans="1:7" ht="12.75">
      <c r="A8"/>
    </row>
    <row r="9" spans="1:7" s="13" customFormat="1">
      <c r="B9" s="403" t="s">
        <v>1649</v>
      </c>
      <c r="C9" s="403"/>
      <c r="D9" s="403"/>
      <c r="E9" s="403"/>
      <c r="F9" s="403"/>
      <c r="G9" s="403"/>
    </row>
    <row r="11" spans="1:7" s="9" customFormat="1">
      <c r="G11" s="58" t="s">
        <v>52</v>
      </c>
    </row>
    <row r="12" spans="1:7" s="27" customFormat="1" ht="25.5" customHeight="1">
      <c r="B12" s="432"/>
      <c r="C12" s="432"/>
      <c r="D12" s="890" t="s">
        <v>1484</v>
      </c>
      <c r="E12" s="891"/>
      <c r="F12" s="892" t="s">
        <v>1485</v>
      </c>
      <c r="G12" s="893"/>
    </row>
    <row r="13" spans="1:7">
      <c r="B13" s="201"/>
      <c r="C13" s="201"/>
      <c r="D13" s="574">
        <v>45657</v>
      </c>
      <c r="E13" s="574">
        <v>45291</v>
      </c>
      <c r="F13" s="574">
        <v>45657</v>
      </c>
      <c r="G13" s="574">
        <v>45291</v>
      </c>
    </row>
    <row r="14" spans="1:7">
      <c r="D14" s="391" t="s">
        <v>33</v>
      </c>
      <c r="E14" s="391" t="s">
        <v>56</v>
      </c>
      <c r="F14" s="391" t="s">
        <v>57</v>
      </c>
      <c r="G14" s="391" t="s">
        <v>1045</v>
      </c>
    </row>
    <row r="15" spans="1:7">
      <c r="B15" s="438">
        <v>1</v>
      </c>
      <c r="C15" s="318" t="s">
        <v>1478</v>
      </c>
      <c r="D15" s="399">
        <v>482389.18603262043</v>
      </c>
      <c r="E15" s="399">
        <v>-51142</v>
      </c>
      <c r="F15" s="399">
        <v>21766.051758125108</v>
      </c>
      <c r="G15" s="399">
        <v>30985</v>
      </c>
    </row>
    <row r="16" spans="1:7">
      <c r="B16" s="42">
        <v>2</v>
      </c>
      <c r="C16" s="59" t="s">
        <v>1479</v>
      </c>
      <c r="D16" s="198">
        <v>124222.8413519446</v>
      </c>
      <c r="E16" s="198">
        <v>418368</v>
      </c>
      <c r="F16" s="198">
        <v>-92810.234872930945</v>
      </c>
      <c r="G16" s="198">
        <v>-117868</v>
      </c>
    </row>
    <row r="17" spans="2:7">
      <c r="B17" s="42">
        <v>3</v>
      </c>
      <c r="C17" s="59" t="s">
        <v>1480</v>
      </c>
      <c r="D17" s="198">
        <v>280263.58255470829</v>
      </c>
      <c r="E17" s="198">
        <v>39462</v>
      </c>
      <c r="F17" s="439"/>
      <c r="G17" s="440"/>
    </row>
    <row r="18" spans="2:7">
      <c r="B18" s="42">
        <v>4</v>
      </c>
      <c r="C18" s="59" t="s">
        <v>1481</v>
      </c>
      <c r="D18" s="435">
        <v>92118.844197709826</v>
      </c>
      <c r="E18" s="435">
        <v>37852</v>
      </c>
      <c r="F18" s="433"/>
      <c r="G18" s="434"/>
    </row>
    <row r="19" spans="2:7">
      <c r="B19" s="42">
        <v>5</v>
      </c>
      <c r="C19" s="59" t="s">
        <v>1482</v>
      </c>
      <c r="D19" s="435">
        <v>132888.59340258143</v>
      </c>
      <c r="E19" s="435">
        <v>-62656</v>
      </c>
      <c r="F19" s="433"/>
      <c r="G19" s="434"/>
    </row>
    <row r="20" spans="2:7">
      <c r="B20" s="42">
        <v>6</v>
      </c>
      <c r="C20" s="59" t="s">
        <v>1483</v>
      </c>
      <c r="D20" s="435">
        <v>111720.79709548214</v>
      </c>
      <c r="E20" s="435">
        <v>160489</v>
      </c>
      <c r="F20" s="436"/>
      <c r="G20" s="437"/>
    </row>
  </sheetData>
  <customSheetViews>
    <customSheetView guid="{EB80C77D-AF78-41A9-A5FE-A7459DA92422}" topLeftCell="A41">
      <selection activeCell="N55" sqref="N55"/>
      <pageMargins left="0.7" right="0.7" top="0.75" bottom="0.75" header="0.3" footer="0.3"/>
      <pageSetup paperSize="9" orientation="portrait" r:id="rId1"/>
    </customSheetView>
    <customSheetView guid="{51337751-BEAF-43F3-8CC9-400B99E751E8}" topLeftCell="A7">
      <selection activeCell="C39" sqref="C39"/>
      <pageMargins left="0.7" right="0.7" top="0.75" bottom="0.75" header="0.3" footer="0.3"/>
      <pageSetup paperSize="9" orientation="portrait" r:id="rId2"/>
    </customSheetView>
    <customSheetView guid="{C83D4249-7B44-432A-B7FB-A6ACA6880240}" topLeftCell="A3">
      <selection activeCell="F37" sqref="F37:G38"/>
      <pageMargins left="0.7" right="0.7" top="0.75" bottom="0.75" header="0.3" footer="0.3"/>
      <pageSetup paperSize="9" orientation="portrait" r:id="rId3"/>
    </customSheetView>
    <customSheetView guid="{D37F8A47-E42F-4741-BE8D-5D961F7BB394}" topLeftCell="A3">
      <selection activeCell="F37" sqref="F37:G38"/>
      <pageMargins left="0.7" right="0.7" top="0.75" bottom="0.75" header="0.3" footer="0.3"/>
      <pageSetup paperSize="9" orientation="portrait" r:id="rId4"/>
    </customSheetView>
    <customSheetView guid="{697182B0-1BEF-4A85-93A0-596802852AF2}" topLeftCell="A16">
      <selection activeCell="D52" sqref="D52"/>
      <pageMargins left="0.7" right="0.7" top="0.75" bottom="0.75" header="0.3" footer="0.3"/>
      <pageSetup paperSize="9" orientation="portrait" r:id="rId5"/>
    </customSheetView>
    <customSheetView guid="{CFC92B1C-D4F2-414F-8F12-92F529035B08}">
      <selection activeCell="D4" sqref="D4"/>
      <pageMargins left="0.7" right="0.7" top="0.75" bottom="0.75" header="0.3" footer="0.3"/>
      <pageSetup paperSize="9" orientation="portrait" r:id="rId6"/>
    </customSheetView>
    <customSheetView guid="{21329C76-F86B-400D-B8F5-F75B383E5B14}" topLeftCell="A16">
      <selection activeCell="D52" sqref="D52"/>
      <pageMargins left="0.7" right="0.7" top="0.75" bottom="0.75" header="0.3" footer="0.3"/>
      <pageSetup paperSize="9" orientation="portrait" r:id="rId7"/>
    </customSheetView>
    <customSheetView guid="{D3393B8E-C3CB-4E3A-976E-E4CD065299F0}">
      <selection activeCell="L20" sqref="L20"/>
      <pageMargins left="0.7" right="0.7" top="0.75" bottom="0.75" header="0.3" footer="0.3"/>
      <pageSetup paperSize="9" orientation="portrait" r:id="rId8"/>
    </customSheetView>
    <customSheetView guid="{CA1DE4BE-C006-4405-B064-304EE6CCACF1}" topLeftCell="A16">
      <selection activeCell="D52" sqref="D52"/>
      <pageMargins left="0.7" right="0.7" top="0.75" bottom="0.75" header="0.3" footer="0.3"/>
      <pageSetup paperSize="9" orientation="portrait" r:id="rId9"/>
    </customSheetView>
    <customSheetView guid="{931AA63B-6827-4BF4-8E25-ED232A88A09C}">
      <selection activeCell="D4" sqref="D4"/>
      <pageMargins left="0.7" right="0.7" top="0.75" bottom="0.75" header="0.3" footer="0.3"/>
      <pageSetup paperSize="9" orientation="portrait" r:id="rId10"/>
    </customSheetView>
    <customSheetView guid="{3AD1D9CC-D162-4119-AFCC-0AF9105FB248}">
      <selection activeCell="D4" sqref="D4"/>
      <pageMargins left="0.7" right="0.7" top="0.75" bottom="0.75" header="0.3" footer="0.3"/>
      <pageSetup paperSize="9" orientation="portrait" r:id="rId11"/>
    </customSheetView>
    <customSheetView guid="{7CCD1884-1631-4809-8751-AE0939C32419}">
      <selection activeCell="C4" sqref="C4"/>
      <pageMargins left="0.7" right="0.7" top="0.75" bottom="0.75" header="0.3" footer="0.3"/>
      <pageSetup paperSize="9" orientation="portrait" r:id="rId12"/>
    </customSheetView>
    <customSheetView guid="{D2C72E70-F766-4D56-9E10-3C91A63BB7F3}" topLeftCell="A4">
      <selection activeCell="B10" sqref="B10"/>
      <pageMargins left="0.7" right="0.7" top="0.75" bottom="0.75" header="0.3" footer="0.3"/>
      <pageSetup paperSize="9" orientation="portrait" r:id="rId13"/>
    </customSheetView>
    <customSheetView guid="{FD092655-EBEC-4730-9895-1567D9B70D5F}">
      <selection activeCell="D4" sqref="D4"/>
      <pageMargins left="0.7" right="0.7" top="0.75" bottom="0.75" header="0.3" footer="0.3"/>
      <pageSetup paperSize="9" orientation="portrait" r:id="rId14"/>
    </customSheetView>
    <customSheetView guid="{59094C18-3CB5-482F-AA6A-9C313A318EBB}">
      <selection activeCell="B13" sqref="B13"/>
      <pageMargins left="0.7" right="0.7" top="0.75" bottom="0.75" header="0.3" footer="0.3"/>
      <pageSetup paperSize="9" orientation="portrait" r:id="rId15"/>
    </customSheetView>
    <customSheetView guid="{08462586-B7E0-434D-B6F4-B2B21EAA5D46}" topLeftCell="A16">
      <selection activeCell="D52" sqref="D52"/>
      <pageMargins left="0.7" right="0.7" top="0.75" bottom="0.75" header="0.3" footer="0.3"/>
      <pageSetup paperSize="9" orientation="portrait" r:id="rId16"/>
    </customSheetView>
    <customSheetView guid="{F277ACEF-9FF8-431F-8537-DE60B790AA4F}">
      <selection activeCell="L20" sqref="L20"/>
      <pageMargins left="0.7" right="0.7" top="0.75" bottom="0.75" header="0.3" footer="0.3"/>
      <pageSetup paperSize="9" orientation="portrait" r:id="rId17"/>
    </customSheetView>
    <customSheetView guid="{3FCB7B24-049F-4685-83CB-5231093E0117}">
      <selection activeCell="L20" sqref="L20"/>
      <pageMargins left="0.7" right="0.7" top="0.75" bottom="0.75" header="0.3" footer="0.3"/>
      <pageSetup paperSize="9" orientation="portrait" r:id="rId18"/>
    </customSheetView>
    <customSheetView guid="{5AF40965-2356-4A48-B6FA-CB814CA4D7B2}" topLeftCell="A12">
      <selection activeCell="G38" sqref="G38:G39"/>
      <pageMargins left="0.7" right="0.7" top="0.75" bottom="0.75" header="0.3" footer="0.3"/>
      <pageSetup paperSize="9" orientation="portrait" r:id="rId19"/>
    </customSheetView>
    <customSheetView guid="{BE68C6EB-1B64-4B3E-8DDC-CA26F318E610}" topLeftCell="A3">
      <selection activeCell="F37" sqref="F37:G38"/>
      <pageMargins left="0.7" right="0.7" top="0.75" bottom="0.75" header="0.3" footer="0.3"/>
      <pageSetup paperSize="9" orientation="portrait" r:id="rId20"/>
    </customSheetView>
    <customSheetView guid="{DB462ED3-28DC-47D7-98F7-CED01F66E2C7}" topLeftCell="A16">
      <selection activeCell="D52" sqref="D52"/>
      <pageMargins left="0.7" right="0.7" top="0.75" bottom="0.75" header="0.3" footer="0.3"/>
      <pageSetup paperSize="9" orientation="portrait" r:id="rId21"/>
    </customSheetView>
    <customSheetView guid="{5DDDA852-2807-4645-BC75-EBD4EF3323A7}">
      <selection activeCell="C4" sqref="C4"/>
      <pageMargins left="0.7" right="0.7" top="0.75" bottom="0.75" header="0.3" footer="0.3"/>
      <pageSetup paperSize="9" orientation="portrait" r:id="rId22"/>
    </customSheetView>
  </customSheetViews>
  <mergeCells count="2">
    <mergeCell ref="D12:E12"/>
    <mergeCell ref="F12:G12"/>
  </mergeCells>
  <pageMargins left="0.7" right="0.7" top="0.75" bottom="0.75" header="0.3" footer="0.3"/>
  <pageSetup paperSize="9" orientation="portrait" r:id="rId2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249977111117893"/>
  </sheetPr>
  <dimension ref="A1:D28"/>
  <sheetViews>
    <sheetView showGridLines="0" workbookViewId="0">
      <selection activeCell="D1" sqref="D1"/>
    </sheetView>
  </sheetViews>
  <sheetFormatPr defaultColWidth="9.140625" defaultRowHeight="12"/>
  <cols>
    <col min="1" max="1" width="5.85546875" style="6" customWidth="1"/>
    <col min="2" max="2" width="7.42578125" style="115" bestFit="1" customWidth="1"/>
    <col min="3" max="3" width="63" style="6" customWidth="1"/>
    <col min="4" max="4" width="10.5703125" style="6" customWidth="1"/>
    <col min="5" max="16384" width="9.140625" style="6"/>
  </cols>
  <sheetData>
    <row r="1" spans="1:4" ht="12.75">
      <c r="A1" s="780" t="str">
        <f>HYPERLINK("#INDEX!A2","back to index page")</f>
        <v>back to index page</v>
      </c>
      <c r="B1" s="781"/>
      <c r="C1" s="781"/>
    </row>
    <row r="2" spans="1:4" ht="12.75">
      <c r="A2"/>
      <c r="B2" s="6"/>
    </row>
    <row r="3" spans="1:4" ht="12.75">
      <c r="A3"/>
      <c r="B3" s="6"/>
    </row>
    <row r="4" spans="1:4" ht="12.75">
      <c r="A4"/>
      <c r="B4" s="6"/>
    </row>
    <row r="5" spans="1:4" ht="12.75">
      <c r="A5"/>
      <c r="B5" s="6"/>
    </row>
    <row r="6" spans="1:4" ht="12.75">
      <c r="A6"/>
      <c r="B6" s="6"/>
    </row>
    <row r="7" spans="1:4" ht="12.75">
      <c r="A7"/>
      <c r="B7" s="6"/>
    </row>
    <row r="8" spans="1:4" ht="12.75">
      <c r="A8"/>
      <c r="B8" s="6"/>
    </row>
    <row r="9" spans="1:4" ht="34.5" customHeight="1">
      <c r="B9" s="895" t="s">
        <v>1210</v>
      </c>
      <c r="C9" s="895"/>
      <c r="D9" s="895"/>
    </row>
    <row r="10" spans="1:4">
      <c r="B10" s="6"/>
    </row>
    <row r="11" spans="1:4" ht="12.75" customHeight="1">
      <c r="C11" s="894" t="s">
        <v>52</v>
      </c>
      <c r="D11" s="894"/>
    </row>
    <row r="12" spans="1:4" ht="24">
      <c r="B12" s="35"/>
      <c r="C12" s="116"/>
      <c r="D12" s="575" t="s">
        <v>164</v>
      </c>
    </row>
    <row r="13" spans="1:4">
      <c r="B13" s="35"/>
      <c r="C13" s="116"/>
      <c r="D13" s="7" t="s">
        <v>33</v>
      </c>
    </row>
    <row r="14" spans="1:4">
      <c r="B14" s="141">
        <v>1</v>
      </c>
      <c r="C14" s="117" t="s">
        <v>165</v>
      </c>
      <c r="D14" s="137">
        <v>36615194</v>
      </c>
    </row>
    <row r="15" spans="1:4" ht="24">
      <c r="B15" s="141">
        <v>2</v>
      </c>
      <c r="C15" s="117" t="s">
        <v>704</v>
      </c>
      <c r="D15" s="137">
        <v>0</v>
      </c>
    </row>
    <row r="16" spans="1:4" ht="24">
      <c r="B16" s="141">
        <v>3</v>
      </c>
      <c r="C16" s="117" t="s">
        <v>705</v>
      </c>
      <c r="D16" s="137">
        <v>0</v>
      </c>
    </row>
    <row r="17" spans="2:4">
      <c r="B17" s="141">
        <v>4</v>
      </c>
      <c r="C17" s="117" t="s">
        <v>1019</v>
      </c>
      <c r="D17" s="137">
        <v>0</v>
      </c>
    </row>
    <row r="18" spans="2:4" ht="36">
      <c r="B18" s="141">
        <v>5</v>
      </c>
      <c r="C18" s="117" t="s">
        <v>706</v>
      </c>
      <c r="D18" s="137">
        <v>0</v>
      </c>
    </row>
    <row r="19" spans="2:4" ht="24">
      <c r="B19" s="141">
        <v>6</v>
      </c>
      <c r="C19" s="117" t="s">
        <v>707</v>
      </c>
      <c r="D19" s="137">
        <v>0</v>
      </c>
    </row>
    <row r="20" spans="2:4">
      <c r="B20" s="141">
        <v>7</v>
      </c>
      <c r="C20" s="117" t="s">
        <v>708</v>
      </c>
      <c r="D20" s="137">
        <v>0</v>
      </c>
    </row>
    <row r="21" spans="2:4">
      <c r="B21" s="141">
        <v>8</v>
      </c>
      <c r="C21" s="117" t="s">
        <v>1020</v>
      </c>
      <c r="D21" s="137">
        <v>140057</v>
      </c>
    </row>
    <row r="22" spans="2:4">
      <c r="B22" s="141">
        <v>9</v>
      </c>
      <c r="C22" s="117" t="s">
        <v>166</v>
      </c>
      <c r="D22" s="137">
        <v>0</v>
      </c>
    </row>
    <row r="23" spans="2:4" ht="24">
      <c r="B23" s="141">
        <v>10</v>
      </c>
      <c r="C23" s="117" t="s">
        <v>167</v>
      </c>
      <c r="D23" s="137">
        <v>1855035</v>
      </c>
    </row>
    <row r="24" spans="2:4" ht="24">
      <c r="B24" s="141">
        <v>11</v>
      </c>
      <c r="C24" s="117" t="s">
        <v>709</v>
      </c>
      <c r="D24" s="137">
        <v>0</v>
      </c>
    </row>
    <row r="25" spans="2:4" ht="24">
      <c r="B25" s="141" t="s">
        <v>710</v>
      </c>
      <c r="C25" s="117" t="s">
        <v>711</v>
      </c>
      <c r="D25" s="137">
        <v>0</v>
      </c>
    </row>
    <row r="26" spans="2:4" ht="24">
      <c r="B26" s="141" t="s">
        <v>712</v>
      </c>
      <c r="C26" s="117" t="s">
        <v>713</v>
      </c>
      <c r="D26" s="137">
        <v>0</v>
      </c>
    </row>
    <row r="27" spans="2:4">
      <c r="B27" s="141">
        <v>12</v>
      </c>
      <c r="C27" s="117" t="s">
        <v>168</v>
      </c>
      <c r="D27" s="137">
        <v>-115090</v>
      </c>
    </row>
    <row r="28" spans="2:4">
      <c r="B28" s="171">
        <v>13</v>
      </c>
      <c r="C28" s="185" t="s">
        <v>1021</v>
      </c>
      <c r="D28" s="135">
        <v>38495196</v>
      </c>
    </row>
  </sheetData>
  <customSheetViews>
    <customSheetView guid="{EB80C77D-AF78-41A9-A5FE-A7459DA92422}" topLeftCell="A6">
      <selection activeCell="N55" sqref="N55"/>
      <pageMargins left="0.7" right="0.7" top="0.75" bottom="0.75" header="0.3" footer="0.3"/>
      <pageSetup paperSize="9" orientation="portrait" r:id="rId1"/>
    </customSheetView>
    <customSheetView guid="{51337751-BEAF-43F3-8CC9-400B99E751E8}" topLeftCell="A37">
      <selection activeCell="H64" sqref="H64"/>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D9" sqref="D9"/>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21329C76-F86B-400D-B8F5-F75B383E5B14}">
      <selection activeCell="D9" sqref="D9"/>
      <pageMargins left="0.7" right="0.7" top="0.75" bottom="0.75" header="0.3" footer="0.3"/>
      <pageSetup paperSize="9" orientation="portrait" r:id="rId7"/>
    </customSheetView>
    <customSheetView guid="{D3393B8E-C3CB-4E3A-976E-E4CD065299F0}">
      <selection activeCell="F6" sqref="F6:H17"/>
      <pageMargins left="0.7" right="0.7" top="0.75" bottom="0.75" header="0.3" footer="0.3"/>
    </customSheetView>
    <customSheetView guid="{CA1DE4BE-C006-4405-B064-304EE6CCACF1}">
      <selection activeCell="D9" sqref="D9"/>
      <pageMargins left="0.7" right="0.7" top="0.75" bottom="0.75" header="0.3" footer="0.3"/>
      <pageSetup paperSize="9" orientation="portrait" r:id="rId8"/>
    </customSheetView>
    <customSheetView guid="{931AA63B-6827-4BF4-8E25-ED232A88A09C}" scale="115" topLeftCell="A4">
      <selection activeCell="A2" sqref="A2:C2"/>
      <pageMargins left="0.7" right="0.7" top="0.75" bottom="0.75" header="0.3" footer="0.3"/>
    </customSheetView>
    <customSheetView guid="{3AD1D9CC-D162-4119-AFCC-0AF9105FB248}">
      <selection activeCell="E13" sqref="E13"/>
      <pageMargins left="0.7" right="0.7" top="0.75" bottom="0.75" header="0.3" footer="0.3"/>
    </customSheetView>
    <customSheetView guid="{7CCD1884-1631-4809-8751-AE0939C32419}">
      <selection activeCell="D9" sqref="D9"/>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9"/>
    </customSheetView>
    <customSheetView guid="{A7B3A108-9CF6-4687-9321-110D304B17B9}" scale="115" topLeftCell="A4">
      <selection activeCell="A2" sqref="A2:C2"/>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FB7DEBE1-1047-4BE4-82FD-4BCA0CA8DD58}">
      <selection activeCell="D22" sqref="D22"/>
      <pageMargins left="0.7" right="0.7" top="0.75" bottom="0.75" header="0.3" footer="0.3"/>
    </customSheetView>
    <customSheetView guid="{8A1326BD-F0AB-414F-9F91-C2BB94CC9C17}" topLeftCell="A19">
      <selection activeCell="D22" sqref="D22"/>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0780CBEB-AF66-401E-9AFD-5F77700585BC}" topLeftCell="A19">
      <selection activeCell="D41" sqref="D41"/>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70E7FFDC-983F-46F7-B68F-0BE0A8C942E0}" topLeftCell="C19">
      <selection activeCell="K30" sqref="K30"/>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10"/>
    </customSheetView>
    <customSheetView guid="{FD092655-EBEC-4730-9895-1567D9B70D5F}" scale="115" topLeftCell="A4">
      <selection activeCell="A2" sqref="A2:C2"/>
      <pageMargins left="0.7" right="0.7" top="0.75" bottom="0.75" header="0.3" footer="0.3"/>
    </customSheetView>
    <customSheetView guid="{59094C18-3CB5-482F-AA6A-9C313A318EBB}" topLeftCell="A7">
      <selection activeCell="D9" sqref="D9"/>
      <pageMargins left="0.7" right="0.7" top="0.75" bottom="0.75" header="0.3" footer="0.3"/>
      <pageSetup paperSize="9" orientation="portrait" r:id="rId11"/>
    </customSheetView>
    <customSheetView guid="{08462586-B7E0-434D-B6F4-B2B21EAA5D46}">
      <selection activeCell="D9" sqref="D9"/>
      <pageMargins left="0.7" right="0.7" top="0.75" bottom="0.75" header="0.3" footer="0.3"/>
      <pageSetup paperSize="9" orientation="portrait" r:id="rId12"/>
    </customSheetView>
    <customSheetView guid="{F277ACEF-9FF8-431F-8537-DE60B790AA4F}">
      <selection activeCell="G27" sqref="G27"/>
      <pageMargins left="0.7" right="0.7" top="0.75" bottom="0.75" header="0.3" footer="0.3"/>
    </customSheetView>
    <customSheetView guid="{3FCB7B24-049F-4685-83CB-5231093E0117}">
      <selection activeCell="D4" sqref="D4"/>
      <pageMargins left="0.7" right="0.7" top="0.75" bottom="0.75" header="0.3" footer="0.3"/>
      <pageSetup paperSize="9" orientation="portrait" r:id="rId13"/>
    </customSheetView>
    <customSheetView guid="{5AF40965-2356-4A48-B6FA-CB814CA4D7B2}">
      <selection activeCell="D9" sqref="D9"/>
      <pageMargins left="0.7" right="0.7" top="0.75" bottom="0.75" header="0.3" footer="0.3"/>
      <pageSetup paperSize="9" orientation="portrait" r:id="rId14"/>
    </customSheetView>
    <customSheetView guid="{BE68C6EB-1B64-4B3E-8DDC-CA26F318E610}">
      <selection activeCell="D4" sqref="D4"/>
      <pageMargins left="0.7" right="0.7" top="0.75" bottom="0.75" header="0.3" footer="0.3"/>
      <pageSetup paperSize="9" orientation="portrait" r:id="rId15"/>
    </customSheetView>
    <customSheetView guid="{DB462ED3-28DC-47D7-98F7-CED01F66E2C7}">
      <selection activeCell="D9" sqref="D9"/>
      <pageMargins left="0.7" right="0.7" top="0.75" bottom="0.75" header="0.3" footer="0.3"/>
      <pageSetup paperSize="9" orientation="portrait" r:id="rId16"/>
    </customSheetView>
    <customSheetView guid="{5DDDA852-2807-4645-BC75-EBD4EF3323A7}">
      <selection activeCell="D9" sqref="D9"/>
      <pageMargins left="0.7" right="0.7" top="0.75" bottom="0.75" header="0.3" footer="0.3"/>
      <pageSetup paperSize="9" orientation="portrait" r:id="rId17"/>
    </customSheetView>
  </customSheetViews>
  <mergeCells count="2">
    <mergeCell ref="C11:D11"/>
    <mergeCell ref="B9:D9"/>
  </mergeCells>
  <pageMargins left="0.7" right="0.7" top="0.75" bottom="0.75" header="0.3" footer="0.3"/>
  <pageSetup paperSize="9" orientation="portrait" r:id="rId1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249977111117893"/>
  </sheetPr>
  <dimension ref="A1:E81"/>
  <sheetViews>
    <sheetView showGridLines="0" zoomScaleNormal="100" workbookViewId="0">
      <selection activeCell="D1" sqref="D1"/>
    </sheetView>
  </sheetViews>
  <sheetFormatPr defaultColWidth="9.140625" defaultRowHeight="12"/>
  <cols>
    <col min="1" max="1" width="5.85546875" style="6" customWidth="1"/>
    <col min="2" max="2" width="9.140625" style="6"/>
    <col min="3" max="3" width="56.5703125" style="6" customWidth="1"/>
    <col min="4" max="5" width="13.42578125" style="6" customWidth="1"/>
    <col min="6" max="16384" width="9.140625" style="6"/>
  </cols>
  <sheetData>
    <row r="1" spans="1:5" ht="12.75">
      <c r="A1" s="780" t="str">
        <f>HYPERLINK("#INDEX!A2","back to index page")</f>
        <v>back to index page</v>
      </c>
      <c r="B1" s="781"/>
      <c r="C1" s="781"/>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c r="B9" s="403" t="s">
        <v>1641</v>
      </c>
      <c r="C9" s="425"/>
      <c r="D9" s="425"/>
      <c r="E9" s="425"/>
    </row>
    <row r="11" spans="1:5" ht="12.75" customHeight="1">
      <c r="B11" s="46"/>
      <c r="D11" s="896" t="s">
        <v>52</v>
      </c>
      <c r="E11" s="896"/>
    </row>
    <row r="12" spans="1:5" ht="24">
      <c r="B12" s="46"/>
      <c r="C12" s="48"/>
      <c r="D12" s="577" t="s">
        <v>169</v>
      </c>
      <c r="E12" s="577" t="s">
        <v>169</v>
      </c>
    </row>
    <row r="13" spans="1:5">
      <c r="B13" s="46"/>
      <c r="C13" s="48"/>
      <c r="D13" s="576" t="s">
        <v>1832</v>
      </c>
      <c r="E13" s="576" t="s">
        <v>1797</v>
      </c>
    </row>
    <row r="14" spans="1:5" ht="12" customHeight="1">
      <c r="B14" s="37"/>
      <c r="D14" s="467" t="s">
        <v>33</v>
      </c>
      <c r="E14" s="467" t="s">
        <v>56</v>
      </c>
    </row>
    <row r="15" spans="1:5" ht="12.75" customHeight="1">
      <c r="B15" s="426" t="s">
        <v>170</v>
      </c>
      <c r="C15" s="427"/>
      <c r="D15" s="427"/>
      <c r="E15" s="427"/>
    </row>
    <row r="16" spans="1:5">
      <c r="B16" s="141">
        <v>1</v>
      </c>
      <c r="C16" s="117" t="s">
        <v>820</v>
      </c>
      <c r="D16" s="150">
        <v>36476447</v>
      </c>
      <c r="E16" s="150">
        <v>32927484</v>
      </c>
    </row>
    <row r="17" spans="2:5" ht="24">
      <c r="B17" s="141">
        <v>2</v>
      </c>
      <c r="C17" s="117" t="s">
        <v>821</v>
      </c>
      <c r="D17" s="150">
        <v>0</v>
      </c>
      <c r="E17" s="150">
        <v>0</v>
      </c>
    </row>
    <row r="18" spans="2:5" ht="24">
      <c r="B18" s="141">
        <v>3</v>
      </c>
      <c r="C18" s="117" t="s">
        <v>174</v>
      </c>
      <c r="D18" s="150">
        <v>0</v>
      </c>
      <c r="E18" s="150">
        <v>0</v>
      </c>
    </row>
    <row r="19" spans="2:5" ht="12.75" customHeight="1">
      <c r="B19" s="141">
        <v>4</v>
      </c>
      <c r="C19" s="117" t="s">
        <v>822</v>
      </c>
      <c r="D19" s="150">
        <v>0</v>
      </c>
      <c r="E19" s="150">
        <v>0</v>
      </c>
    </row>
    <row r="20" spans="2:5" ht="16.5" customHeight="1">
      <c r="B20" s="141">
        <v>5</v>
      </c>
      <c r="C20" s="117" t="s">
        <v>823</v>
      </c>
      <c r="D20" s="150">
        <v>0</v>
      </c>
      <c r="E20" s="150">
        <v>0</v>
      </c>
    </row>
    <row r="21" spans="2:5">
      <c r="B21" s="141">
        <v>6</v>
      </c>
      <c r="C21" s="117" t="s">
        <v>171</v>
      </c>
      <c r="D21" s="150">
        <v>-55995</v>
      </c>
      <c r="E21" s="150">
        <v>-25677</v>
      </c>
    </row>
    <row r="22" spans="2:5">
      <c r="B22" s="240">
        <v>7</v>
      </c>
      <c r="C22" s="241" t="s">
        <v>824</v>
      </c>
      <c r="D22" s="249">
        <v>36420452</v>
      </c>
      <c r="E22" s="249">
        <v>32901807</v>
      </c>
    </row>
    <row r="23" spans="2:5">
      <c r="B23" s="421" t="s">
        <v>172</v>
      </c>
      <c r="C23" s="222"/>
      <c r="D23" s="222"/>
      <c r="E23" s="223"/>
    </row>
    <row r="24" spans="2:5" ht="24">
      <c r="B24" s="141">
        <v>8</v>
      </c>
      <c r="C24" s="117" t="s">
        <v>825</v>
      </c>
      <c r="D24" s="150">
        <v>0</v>
      </c>
      <c r="E24" s="150">
        <v>0</v>
      </c>
    </row>
    <row r="25" spans="2:5" ht="24">
      <c r="B25" s="141" t="s">
        <v>826</v>
      </c>
      <c r="C25" s="117" t="s">
        <v>827</v>
      </c>
      <c r="D25" s="150">
        <v>106862</v>
      </c>
      <c r="E25" s="150">
        <v>76363</v>
      </c>
    </row>
    <row r="26" spans="2:5" ht="24">
      <c r="B26" s="141">
        <v>9</v>
      </c>
      <c r="C26" s="128" t="s">
        <v>828</v>
      </c>
      <c r="D26" s="150">
        <v>0</v>
      </c>
      <c r="E26" s="150">
        <v>0</v>
      </c>
    </row>
    <row r="27" spans="2:5" ht="24">
      <c r="B27" s="141" t="s">
        <v>829</v>
      </c>
      <c r="C27" s="117" t="s">
        <v>830</v>
      </c>
      <c r="D27" s="150">
        <v>112847</v>
      </c>
      <c r="E27" s="150">
        <v>183975</v>
      </c>
    </row>
    <row r="28" spans="2:5">
      <c r="B28" s="141" t="s">
        <v>831</v>
      </c>
      <c r="C28" s="117" t="s">
        <v>173</v>
      </c>
      <c r="D28" s="150">
        <v>0</v>
      </c>
      <c r="E28" s="150">
        <v>0</v>
      </c>
    </row>
    <row r="29" spans="2:5" ht="12.75" customHeight="1">
      <c r="B29" s="141">
        <v>10</v>
      </c>
      <c r="C29" s="117" t="s">
        <v>832</v>
      </c>
      <c r="D29" s="150">
        <v>0</v>
      </c>
      <c r="E29" s="150">
        <v>0</v>
      </c>
    </row>
    <row r="30" spans="2:5" ht="24">
      <c r="B30" s="141" t="s">
        <v>833</v>
      </c>
      <c r="C30" s="128" t="s">
        <v>834</v>
      </c>
      <c r="D30" s="150">
        <v>0</v>
      </c>
      <c r="E30" s="150">
        <v>0</v>
      </c>
    </row>
    <row r="31" spans="2:5" ht="24">
      <c r="B31" s="141" t="s">
        <v>835</v>
      </c>
      <c r="C31" s="117" t="s">
        <v>836</v>
      </c>
      <c r="D31" s="150">
        <v>0</v>
      </c>
      <c r="E31" s="150">
        <v>0</v>
      </c>
    </row>
    <row r="32" spans="2:5">
      <c r="B32" s="141">
        <v>11</v>
      </c>
      <c r="C32" s="128" t="s">
        <v>175</v>
      </c>
      <c r="D32" s="150">
        <v>0</v>
      </c>
      <c r="E32" s="150">
        <v>0</v>
      </c>
    </row>
    <row r="33" spans="2:5" ht="24">
      <c r="B33" s="141">
        <v>12</v>
      </c>
      <c r="C33" s="117" t="s">
        <v>176</v>
      </c>
      <c r="D33" s="150">
        <v>0</v>
      </c>
      <c r="E33" s="150">
        <v>0</v>
      </c>
    </row>
    <row r="34" spans="2:5">
      <c r="B34" s="237">
        <v>13</v>
      </c>
      <c r="C34" s="238" t="s">
        <v>177</v>
      </c>
      <c r="D34" s="239">
        <v>219709</v>
      </c>
      <c r="E34" s="239">
        <v>260338</v>
      </c>
    </row>
    <row r="35" spans="2:5" ht="17.45" customHeight="1">
      <c r="B35" s="899" t="s">
        <v>837</v>
      </c>
      <c r="C35" s="900"/>
      <c r="D35" s="222"/>
      <c r="E35" s="223"/>
    </row>
    <row r="36" spans="2:5" ht="24">
      <c r="B36" s="141">
        <v>14</v>
      </c>
      <c r="C36" s="117" t="s">
        <v>838</v>
      </c>
      <c r="D36" s="150">
        <v>0</v>
      </c>
      <c r="E36" s="150">
        <v>0</v>
      </c>
    </row>
    <row r="37" spans="2:5" ht="12.75" customHeight="1">
      <c r="B37" s="141">
        <v>15</v>
      </c>
      <c r="C37" s="117" t="s">
        <v>178</v>
      </c>
      <c r="D37" s="150">
        <v>0</v>
      </c>
      <c r="E37" s="150">
        <v>0</v>
      </c>
    </row>
    <row r="38" spans="2:5">
      <c r="B38" s="141">
        <v>16</v>
      </c>
      <c r="C38" s="128" t="s">
        <v>179</v>
      </c>
      <c r="D38" s="150">
        <v>0</v>
      </c>
      <c r="E38" s="150">
        <v>0</v>
      </c>
    </row>
    <row r="39" spans="2:5" ht="24">
      <c r="B39" s="141" t="s">
        <v>839</v>
      </c>
      <c r="C39" s="117" t="s">
        <v>840</v>
      </c>
      <c r="D39" s="150">
        <v>0</v>
      </c>
      <c r="E39" s="150">
        <v>0</v>
      </c>
    </row>
    <row r="40" spans="2:5">
      <c r="B40" s="141">
        <v>17</v>
      </c>
      <c r="C40" s="128" t="s">
        <v>180</v>
      </c>
      <c r="D40" s="150">
        <v>0</v>
      </c>
      <c r="E40" s="150">
        <v>0</v>
      </c>
    </row>
    <row r="41" spans="2:5" ht="25.5" customHeight="1">
      <c r="B41" s="141" t="s">
        <v>841</v>
      </c>
      <c r="C41" s="117" t="s">
        <v>181</v>
      </c>
      <c r="D41" s="150">
        <v>0</v>
      </c>
      <c r="E41" s="150">
        <v>0</v>
      </c>
    </row>
    <row r="42" spans="2:5">
      <c r="B42" s="171">
        <v>18</v>
      </c>
      <c r="C42" s="172" t="s">
        <v>842</v>
      </c>
      <c r="D42" s="144">
        <v>0</v>
      </c>
      <c r="E42" s="144">
        <v>0</v>
      </c>
    </row>
    <row r="43" spans="2:5">
      <c r="B43" s="897" t="s">
        <v>843</v>
      </c>
      <c r="C43" s="898"/>
      <c r="D43" s="250"/>
      <c r="E43" s="251"/>
    </row>
    <row r="44" spans="2:5" ht="12.75" customHeight="1">
      <c r="B44" s="325">
        <v>19</v>
      </c>
      <c r="C44" s="320" t="s">
        <v>182</v>
      </c>
      <c r="D44" s="150">
        <v>3908533</v>
      </c>
      <c r="E44" s="150">
        <v>3896772</v>
      </c>
    </row>
    <row r="45" spans="2:5">
      <c r="B45" s="325">
        <v>20</v>
      </c>
      <c r="C45" s="320" t="s">
        <v>183</v>
      </c>
      <c r="D45" s="150">
        <v>-2053498</v>
      </c>
      <c r="E45" s="150">
        <v>-2242543</v>
      </c>
    </row>
    <row r="46" spans="2:5" ht="24">
      <c r="B46" s="325">
        <v>21</v>
      </c>
      <c r="C46" s="275" t="s">
        <v>885</v>
      </c>
      <c r="D46" s="150">
        <v>0</v>
      </c>
      <c r="E46" s="150">
        <v>0</v>
      </c>
    </row>
    <row r="47" spans="2:5" ht="12.75" customHeight="1">
      <c r="B47" s="357">
        <v>22</v>
      </c>
      <c r="C47" s="358" t="s">
        <v>845</v>
      </c>
      <c r="D47" s="239">
        <v>1855035</v>
      </c>
      <c r="E47" s="239">
        <v>1654229</v>
      </c>
    </row>
    <row r="48" spans="2:5">
      <c r="B48" s="356" t="s">
        <v>846</v>
      </c>
      <c r="C48" s="359"/>
      <c r="D48" s="359"/>
      <c r="E48" s="360"/>
    </row>
    <row r="49" spans="2:5" ht="17.25" customHeight="1">
      <c r="B49" s="319" t="s">
        <v>847</v>
      </c>
      <c r="C49" s="320" t="s">
        <v>848</v>
      </c>
      <c r="D49" s="150">
        <v>0</v>
      </c>
      <c r="E49" s="150">
        <v>0</v>
      </c>
    </row>
    <row r="50" spans="2:5" ht="24">
      <c r="B50" s="319" t="s">
        <v>849</v>
      </c>
      <c r="C50" s="320" t="s">
        <v>850</v>
      </c>
      <c r="D50" s="150">
        <v>0</v>
      </c>
      <c r="E50" s="150">
        <v>0</v>
      </c>
    </row>
    <row r="51" spans="2:5" ht="24">
      <c r="B51" s="321" t="s">
        <v>851</v>
      </c>
      <c r="C51" s="321" t="s">
        <v>852</v>
      </c>
      <c r="D51" s="150">
        <v>0</v>
      </c>
      <c r="E51" s="150">
        <v>0</v>
      </c>
    </row>
    <row r="52" spans="2:5" ht="24">
      <c r="B52" s="321" t="s">
        <v>853</v>
      </c>
      <c r="C52" s="321" t="s">
        <v>854</v>
      </c>
      <c r="D52" s="150">
        <v>0</v>
      </c>
      <c r="E52" s="150">
        <v>0</v>
      </c>
    </row>
    <row r="53" spans="2:5" ht="24">
      <c r="B53" s="321" t="s">
        <v>855</v>
      </c>
      <c r="C53" s="322" t="s">
        <v>892</v>
      </c>
      <c r="D53" s="150">
        <v>0</v>
      </c>
      <c r="E53" s="150">
        <v>0</v>
      </c>
    </row>
    <row r="54" spans="2:5">
      <c r="B54" s="321" t="s">
        <v>856</v>
      </c>
      <c r="C54" s="321" t="s">
        <v>857</v>
      </c>
      <c r="D54" s="150">
        <v>0</v>
      </c>
      <c r="E54" s="150">
        <v>0</v>
      </c>
    </row>
    <row r="55" spans="2:5">
      <c r="B55" s="321" t="s">
        <v>858</v>
      </c>
      <c r="C55" s="321" t="s">
        <v>859</v>
      </c>
      <c r="D55" s="150">
        <v>0</v>
      </c>
      <c r="E55" s="150">
        <v>0</v>
      </c>
    </row>
    <row r="56" spans="2:5" ht="24">
      <c r="B56" s="321" t="s">
        <v>860</v>
      </c>
      <c r="C56" s="321" t="s">
        <v>861</v>
      </c>
      <c r="D56" s="150">
        <v>0</v>
      </c>
      <c r="E56" s="150">
        <v>0</v>
      </c>
    </row>
    <row r="57" spans="2:5" ht="24">
      <c r="B57" s="321" t="s">
        <v>862</v>
      </c>
      <c r="C57" s="321" t="s">
        <v>863</v>
      </c>
      <c r="D57" s="150">
        <v>0</v>
      </c>
      <c r="E57" s="150">
        <v>0</v>
      </c>
    </row>
    <row r="58" spans="2:5">
      <c r="B58" s="321" t="s">
        <v>864</v>
      </c>
      <c r="C58" s="321" t="s">
        <v>865</v>
      </c>
      <c r="D58" s="150">
        <v>0</v>
      </c>
      <c r="E58" s="150">
        <v>0</v>
      </c>
    </row>
    <row r="59" spans="2:5">
      <c r="B59" s="323" t="s">
        <v>866</v>
      </c>
      <c r="C59" s="324" t="s">
        <v>867</v>
      </c>
      <c r="D59" s="150">
        <v>0</v>
      </c>
      <c r="E59" s="150">
        <v>0</v>
      </c>
    </row>
    <row r="60" spans="2:5">
      <c r="B60" s="420" t="s">
        <v>868</v>
      </c>
      <c r="C60" s="361"/>
      <c r="D60" s="361"/>
      <c r="E60" s="362"/>
    </row>
    <row r="61" spans="2:5">
      <c r="B61" s="325">
        <v>23</v>
      </c>
      <c r="C61" s="326" t="s">
        <v>184</v>
      </c>
      <c r="D61" s="150">
        <v>4386764</v>
      </c>
      <c r="E61" s="150">
        <v>3895874</v>
      </c>
    </row>
    <row r="62" spans="2:5">
      <c r="B62" s="327">
        <v>24</v>
      </c>
      <c r="C62" s="328" t="s">
        <v>893</v>
      </c>
      <c r="D62" s="363">
        <v>38495196</v>
      </c>
      <c r="E62" s="363">
        <v>34816374</v>
      </c>
    </row>
    <row r="63" spans="2:5">
      <c r="B63" s="897" t="s">
        <v>185</v>
      </c>
      <c r="C63" s="898"/>
      <c r="D63" s="361"/>
      <c r="E63" s="362"/>
    </row>
    <row r="64" spans="2:5">
      <c r="B64" s="325">
        <v>25</v>
      </c>
      <c r="C64" s="329" t="s">
        <v>886</v>
      </c>
      <c r="D64" s="295">
        <v>0.11395614143645352</v>
      </c>
      <c r="E64" s="295">
        <v>0.11189775247703854</v>
      </c>
    </row>
    <row r="65" spans="2:5" ht="24">
      <c r="B65" s="319" t="s">
        <v>714</v>
      </c>
      <c r="C65" s="320" t="s">
        <v>869</v>
      </c>
      <c r="D65" s="295">
        <v>0.11395614143645352</v>
      </c>
      <c r="E65" s="295">
        <v>0.11189775247703854</v>
      </c>
    </row>
    <row r="66" spans="2:5" ht="24">
      <c r="B66" s="319" t="s">
        <v>388</v>
      </c>
      <c r="C66" s="275" t="s">
        <v>887</v>
      </c>
      <c r="D66" s="295">
        <v>0.11395614143645352</v>
      </c>
      <c r="E66" s="295">
        <v>0.11189775247703854</v>
      </c>
    </row>
    <row r="67" spans="2:5">
      <c r="B67" s="319">
        <v>26</v>
      </c>
      <c r="C67" s="320" t="s">
        <v>870</v>
      </c>
      <c r="D67" s="295">
        <v>0.03</v>
      </c>
      <c r="E67" s="150">
        <v>0.03</v>
      </c>
    </row>
    <row r="68" spans="2:5" ht="24">
      <c r="B68" s="319" t="s">
        <v>871</v>
      </c>
      <c r="C68" s="320" t="s">
        <v>872</v>
      </c>
      <c r="D68" s="295">
        <v>0.11395614143645352</v>
      </c>
      <c r="E68" s="150">
        <v>0.11189775247703854</v>
      </c>
    </row>
    <row r="69" spans="2:5">
      <c r="B69" s="319" t="s">
        <v>873</v>
      </c>
      <c r="C69" s="320" t="s">
        <v>874</v>
      </c>
      <c r="D69" s="295">
        <v>0</v>
      </c>
      <c r="E69" s="150">
        <v>0</v>
      </c>
    </row>
    <row r="70" spans="2:5">
      <c r="B70" s="319">
        <v>27</v>
      </c>
      <c r="C70" s="275" t="s">
        <v>875</v>
      </c>
      <c r="D70" s="295">
        <v>0</v>
      </c>
      <c r="E70" s="150">
        <v>0</v>
      </c>
    </row>
    <row r="71" spans="2:5">
      <c r="B71" s="330" t="s">
        <v>876</v>
      </c>
      <c r="C71" s="275" t="s">
        <v>877</v>
      </c>
      <c r="D71" s="295">
        <v>0.14395614143645352</v>
      </c>
      <c r="E71" s="150">
        <v>0.14189775247703854</v>
      </c>
    </row>
    <row r="72" spans="2:5" ht="21" customHeight="1">
      <c r="B72" s="356" t="s">
        <v>878</v>
      </c>
      <c r="C72" s="359"/>
      <c r="D72" s="359"/>
      <c r="E72" s="360"/>
    </row>
    <row r="73" spans="2:5">
      <c r="B73" s="330" t="s">
        <v>888</v>
      </c>
      <c r="C73" s="275" t="s">
        <v>186</v>
      </c>
      <c r="D73" s="150">
        <v>0</v>
      </c>
      <c r="E73" s="150">
        <v>0</v>
      </c>
    </row>
    <row r="74" spans="2:5" ht="22.5" customHeight="1">
      <c r="B74" s="420" t="s">
        <v>879</v>
      </c>
      <c r="C74" s="361"/>
      <c r="D74" s="361"/>
      <c r="E74" s="362"/>
    </row>
    <row r="75" spans="2:5" ht="36">
      <c r="B75" s="319">
        <v>28</v>
      </c>
      <c r="C75" s="320" t="s">
        <v>889</v>
      </c>
      <c r="D75" s="150">
        <v>0</v>
      </c>
      <c r="E75" s="150">
        <v>0</v>
      </c>
    </row>
    <row r="76" spans="2:5" ht="36">
      <c r="B76" s="319">
        <v>29</v>
      </c>
      <c r="C76" s="320" t="s">
        <v>880</v>
      </c>
      <c r="D76" s="150">
        <v>0</v>
      </c>
      <c r="E76" s="150">
        <v>0</v>
      </c>
    </row>
    <row r="77" spans="2:5" ht="48">
      <c r="B77" s="330">
        <v>30</v>
      </c>
      <c r="C77" s="275" t="s">
        <v>890</v>
      </c>
      <c r="D77" s="150">
        <v>38495196</v>
      </c>
      <c r="E77" s="150">
        <v>34816374</v>
      </c>
    </row>
    <row r="78" spans="2:5" ht="48">
      <c r="B78" s="330" t="s">
        <v>881</v>
      </c>
      <c r="C78" s="275" t="s">
        <v>891</v>
      </c>
      <c r="D78" s="150">
        <v>38495196</v>
      </c>
      <c r="E78" s="150">
        <v>34816374</v>
      </c>
    </row>
    <row r="79" spans="2:5" ht="48">
      <c r="B79" s="319">
        <v>31</v>
      </c>
      <c r="C79" s="320" t="s">
        <v>882</v>
      </c>
      <c r="D79" s="295">
        <v>0.11395614143645352</v>
      </c>
      <c r="E79" s="295">
        <v>0.11189775247703854</v>
      </c>
    </row>
    <row r="80" spans="2:5" ht="48">
      <c r="B80" s="319" t="s">
        <v>883</v>
      </c>
      <c r="C80" s="320" t="s">
        <v>884</v>
      </c>
      <c r="D80" s="295">
        <v>0.11395614143645352</v>
      </c>
      <c r="E80" s="295">
        <v>0.11189775247703854</v>
      </c>
    </row>
    <row r="81" spans="3:4" ht="12.75">
      <c r="C81" s="3" t="s">
        <v>1617</v>
      </c>
      <c r="D81" s="197"/>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88">
      <selection activeCell="F103" sqref="F103"/>
      <pageMargins left="0.7" right="0.7" top="0.75" bottom="0.75" header="0.3" footer="0.3"/>
      <pageSetup paperSize="9" orientation="portrait" r:id="rId2"/>
    </customSheetView>
    <customSheetView guid="{C83D4249-7B44-432A-B7FB-A6ACA6880240}">
      <selection activeCell="D5" sqref="D5"/>
      <pageMargins left="0.7" right="0.7" top="0.75" bottom="0.75" header="0.3" footer="0.3"/>
      <pageSetup paperSize="9" orientation="portrait" r:id="rId3"/>
    </customSheetView>
    <customSheetView guid="{D37F8A47-E42F-4741-BE8D-5D961F7BB394}">
      <selection activeCell="D5" sqref="D5"/>
      <pageMargins left="0.7" right="0.7" top="0.75" bottom="0.75" header="0.3" footer="0.3"/>
      <pageSetup paperSize="9" orientation="portrait" r:id="rId4"/>
    </customSheetView>
    <customSheetView guid="{697182B0-1BEF-4A85-93A0-596802852AF2}" topLeftCell="A69">
      <selection activeCell="A76" sqref="A76:B76"/>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21329C76-F86B-400D-B8F5-F75B383E5B14}" topLeftCell="A69">
      <selection activeCell="A76" sqref="A76:B76"/>
      <pageMargins left="0.7" right="0.7" top="0.75" bottom="0.75" header="0.3" footer="0.3"/>
      <pageSetup paperSize="9" orientation="portrait" r:id="rId7"/>
    </customSheetView>
    <customSheetView guid="{D3393B8E-C3CB-4E3A-976E-E4CD065299F0}" topLeftCell="A46">
      <selection activeCell="K57" sqref="K57"/>
      <pageMargins left="0.7" right="0.7" top="0.75" bottom="0.75" header="0.3" footer="0.3"/>
    </customSheetView>
    <customSheetView guid="{CA1DE4BE-C006-4405-B064-304EE6CCACF1}" topLeftCell="A69">
      <selection activeCell="A76" sqref="A76:B76"/>
      <pageMargins left="0.7" right="0.7" top="0.75" bottom="0.75" header="0.3" footer="0.3"/>
      <pageSetup paperSize="9" orientation="portrait" r:id="rId8"/>
    </customSheetView>
    <customSheetView guid="{931AA63B-6827-4BF4-8E25-ED232A88A09C}" scale="115">
      <selection activeCell="B84" sqref="B84"/>
      <pageMargins left="0.7" right="0.7" top="0.75" bottom="0.75" header="0.3" footer="0.3"/>
    </customSheetView>
    <customSheetView guid="{3AD1D9CC-D162-4119-AFCC-0AF9105FB248}">
      <selection sqref="A1:C1"/>
      <pageMargins left="0.7" right="0.7" top="0.75" bottom="0.75" header="0.3" footer="0.3"/>
      <pageSetup paperSize="9" orientation="portrait" r:id="rId9"/>
    </customSheetView>
    <customSheetView guid="{7CCD1884-1631-4809-8751-AE0939C32419}">
      <selection sqref="A1:D1"/>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10"/>
    </customSheetView>
    <customSheetView guid="{A7B3A108-9CF6-4687-9321-110D304B17B9}" scale="115">
      <selection activeCell="B84" sqref="B84"/>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FB7DEBE1-1047-4BE4-82FD-4BCA0CA8DD58}">
      <selection sqref="A1:C1"/>
      <pageMargins left="0.7" right="0.7" top="0.75" bottom="0.75" header="0.3" footer="0.3"/>
    </customSheetView>
    <customSheetView guid="{8A1326BD-F0AB-414F-9F91-C2BB94CC9C17}" topLeftCell="A61">
      <selection activeCell="D69" sqref="D69"/>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11"/>
    </customSheetView>
    <customSheetView guid="{0780CBEB-AF66-401E-9AFD-5F77700585BC}">
      <selection activeCell="D48" sqref="D48"/>
      <pageMargins left="0.7" right="0.7" top="0.75" bottom="0.75" header="0.3" footer="0.3"/>
    </customSheetView>
    <customSheetView guid="{F536E858-E5B2-4B36-88FC-BE776803F921}" scale="115">
      <selection activeCell="B84" sqref="B84"/>
      <pageMargins left="0.7" right="0.7" top="0.75" bottom="0.75" header="0.3" footer="0.3"/>
    </customSheetView>
    <customSheetView guid="{70E7FFDC-983F-46F7-B68F-0BE0A8C942E0}" topLeftCell="A47">
      <selection activeCell="D63" sqref="D63"/>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12"/>
    </customSheetView>
    <customSheetView guid="{FD092655-EBEC-4730-9895-1567D9B70D5F}" scale="115">
      <selection activeCell="B84" sqref="B84"/>
      <pageMargins left="0.7" right="0.7" top="0.75" bottom="0.75" header="0.3" footer="0.3"/>
    </customSheetView>
    <customSheetView guid="{59094C18-3CB5-482F-AA6A-9C313A318EBB}" topLeftCell="A69">
      <selection activeCell="A76" sqref="A76:B76"/>
      <pageMargins left="0.7" right="0.7" top="0.75" bottom="0.75" header="0.3" footer="0.3"/>
      <pageSetup paperSize="9" orientation="portrait" r:id="rId13"/>
    </customSheetView>
    <customSheetView guid="{08462586-B7E0-434D-B6F4-B2B21EAA5D46}" topLeftCell="A69">
      <selection activeCell="A76" sqref="A76:B76"/>
      <pageMargins left="0.7" right="0.7" top="0.75" bottom="0.75" header="0.3" footer="0.3"/>
      <pageSetup paperSize="9" orientation="portrait" r:id="rId14"/>
    </customSheetView>
    <customSheetView guid="{F277ACEF-9FF8-431F-8537-DE60B790AA4F}">
      <selection activeCell="G16" sqref="G16"/>
      <pageMargins left="0.7" right="0.7" top="0.75" bottom="0.75" header="0.3" footer="0.3"/>
    </customSheetView>
    <customSheetView guid="{3FCB7B24-049F-4685-83CB-5231093E0117}" topLeftCell="A6">
      <selection activeCell="D4" sqref="D4"/>
      <pageMargins left="0.7" right="0.7" top="0.75" bottom="0.75" header="0.3" footer="0.3"/>
      <pageSetup paperSize="9" orientation="portrait" r:id="rId15"/>
    </customSheetView>
    <customSheetView guid="{5AF40965-2356-4A48-B6FA-CB814CA4D7B2}" topLeftCell="A69">
      <selection activeCell="A76" sqref="A76:B76"/>
      <pageMargins left="0.7" right="0.7" top="0.75" bottom="0.75" header="0.3" footer="0.3"/>
      <pageSetup paperSize="9" orientation="portrait" r:id="rId16"/>
    </customSheetView>
    <customSheetView guid="{BE68C6EB-1B64-4B3E-8DDC-CA26F318E610}">
      <selection activeCell="D5" sqref="D5"/>
      <pageMargins left="0.7" right="0.7" top="0.75" bottom="0.75" header="0.3" footer="0.3"/>
      <pageSetup paperSize="9" orientation="portrait" r:id="rId17"/>
    </customSheetView>
    <customSheetView guid="{DB462ED3-28DC-47D7-98F7-CED01F66E2C7}" topLeftCell="A69">
      <selection activeCell="A76" sqref="A76:B76"/>
      <pageMargins left="0.7" right="0.7" top="0.75" bottom="0.75" header="0.3" footer="0.3"/>
      <pageSetup paperSize="9" orientation="portrait" r:id="rId18"/>
    </customSheetView>
    <customSheetView guid="{5DDDA852-2807-4645-BC75-EBD4EF3323A7}">
      <selection activeCell="E1" sqref="E1"/>
      <pageMargins left="0.7" right="0.7" top="0.75" bottom="0.75" header="0.3" footer="0.3"/>
      <pageSetup paperSize="9" orientation="portrait" r:id="rId19"/>
    </customSheetView>
  </customSheetViews>
  <mergeCells count="4">
    <mergeCell ref="D11:E11"/>
    <mergeCell ref="B63:C63"/>
    <mergeCell ref="B43:C43"/>
    <mergeCell ref="B35:C35"/>
  </mergeCells>
  <pageMargins left="0.7" right="0.7" top="0.75" bottom="0.75" header="0.3" footer="0.3"/>
  <pageSetup paperSize="9" orientation="portrait" r:id="rId2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249977111117893"/>
  </sheetPr>
  <dimension ref="A1:D27"/>
  <sheetViews>
    <sheetView showGridLines="0" workbookViewId="0">
      <selection activeCell="G1" sqref="G1"/>
    </sheetView>
  </sheetViews>
  <sheetFormatPr defaultColWidth="9.140625" defaultRowHeight="12"/>
  <cols>
    <col min="1" max="1" width="5.85546875" style="6" customWidth="1"/>
    <col min="2" max="2" width="9.140625" style="6"/>
    <col min="3" max="3" width="55.140625" style="6" customWidth="1"/>
    <col min="4" max="4" width="12.7109375" style="6" customWidth="1"/>
    <col min="5" max="16384" width="9.140625" style="6"/>
  </cols>
  <sheetData>
    <row r="1" spans="1:4" ht="12.75">
      <c r="A1" s="508" t="str">
        <f>HYPERLINK("#INDEX!A2","back to index page")</f>
        <v>back to index page</v>
      </c>
      <c r="B1" s="782"/>
      <c r="C1" s="783"/>
    </row>
    <row r="2" spans="1:4" ht="12.75">
      <c r="A2"/>
      <c r="B2"/>
    </row>
    <row r="3" spans="1:4" ht="12.75">
      <c r="A3"/>
      <c r="B3"/>
    </row>
    <row r="4" spans="1:4" ht="12.75">
      <c r="A4"/>
      <c r="B4"/>
    </row>
    <row r="5" spans="1:4" ht="12.75">
      <c r="A5"/>
      <c r="B5"/>
    </row>
    <row r="6" spans="1:4" ht="12.75">
      <c r="A6"/>
      <c r="B6"/>
    </row>
    <row r="7" spans="1:4" ht="12.75">
      <c r="A7"/>
      <c r="B7"/>
    </row>
    <row r="8" spans="1:4" ht="12.75">
      <c r="A8"/>
      <c r="B8"/>
    </row>
    <row r="9" spans="1:4" ht="25.15" customHeight="1">
      <c r="B9" s="902" t="s">
        <v>1215</v>
      </c>
      <c r="C9" s="902"/>
      <c r="D9" s="902"/>
    </row>
    <row r="10" spans="1:4">
      <c r="B10" s="47"/>
      <c r="C10" s="49"/>
      <c r="D10" s="49"/>
    </row>
    <row r="11" spans="1:4" ht="12.75" customHeight="1">
      <c r="B11" s="120"/>
      <c r="C11" s="901" t="s">
        <v>52</v>
      </c>
      <c r="D11" s="901"/>
    </row>
    <row r="12" spans="1:4" ht="24">
      <c r="B12" s="121"/>
      <c r="C12" s="118"/>
      <c r="D12" s="578" t="s">
        <v>169</v>
      </c>
    </row>
    <row r="13" spans="1:4">
      <c r="B13" s="121"/>
      <c r="C13" s="118"/>
      <c r="D13" s="36" t="s">
        <v>33</v>
      </c>
    </row>
    <row r="14" spans="1:4" ht="24">
      <c r="B14" s="4" t="s">
        <v>145</v>
      </c>
      <c r="C14" s="20" t="s">
        <v>187</v>
      </c>
      <c r="D14" s="140">
        <v>36476447</v>
      </c>
    </row>
    <row r="15" spans="1:4">
      <c r="B15" s="4" t="s">
        <v>146</v>
      </c>
      <c r="C15" s="109" t="s">
        <v>188</v>
      </c>
      <c r="D15" s="140">
        <v>112478</v>
      </c>
    </row>
    <row r="16" spans="1:4">
      <c r="B16" s="4" t="s">
        <v>147</v>
      </c>
      <c r="C16" s="109" t="s">
        <v>189</v>
      </c>
      <c r="D16" s="140">
        <v>36363969</v>
      </c>
    </row>
    <row r="17" spans="2:4">
      <c r="B17" s="4" t="s">
        <v>148</v>
      </c>
      <c r="C17" s="109" t="s">
        <v>112</v>
      </c>
      <c r="D17" s="140">
        <v>402249</v>
      </c>
    </row>
    <row r="18" spans="2:4">
      <c r="B18" s="4" t="s">
        <v>149</v>
      </c>
      <c r="C18" s="109" t="s">
        <v>190</v>
      </c>
      <c r="D18" s="140">
        <v>10467838</v>
      </c>
    </row>
    <row r="19" spans="2:4" ht="24">
      <c r="B19" s="4" t="s">
        <v>150</v>
      </c>
      <c r="C19" s="109" t="s">
        <v>191</v>
      </c>
      <c r="D19" s="140">
        <v>453769</v>
      </c>
    </row>
    <row r="20" spans="2:4">
      <c r="B20" s="4" t="s">
        <v>151</v>
      </c>
      <c r="C20" s="4" t="s">
        <v>107</v>
      </c>
      <c r="D20" s="140">
        <v>1968180</v>
      </c>
    </row>
    <row r="21" spans="2:4">
      <c r="B21" s="4" t="s">
        <v>152</v>
      </c>
      <c r="C21" s="4" t="s">
        <v>192</v>
      </c>
      <c r="D21" s="140">
        <v>9192504</v>
      </c>
    </row>
    <row r="22" spans="2:4">
      <c r="B22" s="4" t="s">
        <v>153</v>
      </c>
      <c r="C22" s="4" t="s">
        <v>193</v>
      </c>
      <c r="D22" s="140">
        <v>7777438</v>
      </c>
    </row>
    <row r="23" spans="2:4">
      <c r="B23" s="4" t="s">
        <v>154</v>
      </c>
      <c r="C23" s="4" t="s">
        <v>194</v>
      </c>
      <c r="D23" s="140">
        <v>4586218</v>
      </c>
    </row>
    <row r="24" spans="2:4">
      <c r="B24" s="4" t="s">
        <v>155</v>
      </c>
      <c r="C24" s="4" t="s">
        <v>111</v>
      </c>
      <c r="D24" s="140">
        <v>245485</v>
      </c>
    </row>
    <row r="25" spans="2:4">
      <c r="B25" s="4" t="s">
        <v>156</v>
      </c>
      <c r="C25" s="4" t="s">
        <v>195</v>
      </c>
      <c r="D25" s="140">
        <v>1270288</v>
      </c>
    </row>
    <row r="26" spans="2:4">
      <c r="B26" s="119"/>
    </row>
    <row r="27" spans="2:4">
      <c r="B27" s="119"/>
      <c r="D27" s="716">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9">
      <selection activeCell="D35" sqref="D35"/>
      <pageMargins left="0.7" right="0.7" top="0.75" bottom="0.75" header="0.3" footer="0.3"/>
      <pageSetup paperSize="9" orientation="portrait" r:id="rId2"/>
    </customSheetView>
    <customSheetView guid="{C83D4249-7B44-432A-B7FB-A6ACA6880240}">
      <selection activeCell="E17" sqref="E17"/>
      <pageMargins left="0.7" right="0.7" top="0.75" bottom="0.75" header="0.3" footer="0.3"/>
      <pageSetup paperSize="9" orientation="portrait" r:id="rId3"/>
    </customSheetView>
    <customSheetView guid="{D37F8A47-E42F-4741-BE8D-5D961F7BB394}">
      <selection activeCell="E17" sqref="E17"/>
      <pageMargins left="0.7" right="0.7" top="0.75" bottom="0.75" header="0.3" footer="0.3"/>
      <pageSetup paperSize="9" orientation="portrait" r:id="rId4"/>
    </customSheetView>
    <customSheetView guid="{697182B0-1BEF-4A85-93A0-596802852AF2}">
      <selection sqref="A1:C1"/>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21329C76-F86B-400D-B8F5-F75B383E5B14}">
      <selection sqref="A1:C1"/>
      <pageMargins left="0.7" right="0.7" top="0.75" bottom="0.75" header="0.3" footer="0.3"/>
      <pageSetup paperSize="9" orientation="portrait" r:id="rId7"/>
    </customSheetView>
    <customSheetView guid="{D3393B8E-C3CB-4E3A-976E-E4CD065299F0}" topLeftCell="A31">
      <selection activeCell="F8" sqref="F8:H21"/>
      <pageMargins left="0.7" right="0.7" top="0.75" bottom="0.75" header="0.3" footer="0.3"/>
      <pageSetup paperSize="9" orientation="portrait" r:id="rId8"/>
    </customSheetView>
    <customSheetView guid="{CA1DE4BE-C006-4405-B064-304EE6CCACF1}">
      <selection sqref="A1:C1"/>
      <pageMargins left="0.7" right="0.7" top="0.75" bottom="0.75" header="0.3" footer="0.3"/>
      <pageSetup paperSize="9" orientation="portrait" r:id="rId9"/>
    </customSheetView>
    <customSheetView guid="{931AA63B-6827-4BF4-8E25-ED232A88A09C}">
      <selection activeCell="G14" sqref="G14"/>
      <pageMargins left="0.7" right="0.7" top="0.75" bottom="0.75" header="0.3" footer="0.3"/>
    </customSheetView>
    <customSheetView guid="{3AD1D9CC-D162-4119-AFCC-0AF9105FB248}">
      <selection sqref="A1:C1"/>
      <pageMargins left="0.7" right="0.7" top="0.75" bottom="0.75" header="0.3" footer="0.3"/>
      <pageSetup paperSize="9" orientation="portrait" r:id="rId10"/>
    </customSheetView>
    <customSheetView guid="{7CCD1884-1631-4809-8751-AE0939C32419}">
      <selection sqref="A1:C1"/>
      <pageMargins left="0.7" right="0.7" top="0.75" bottom="0.75" header="0.3" footer="0.3"/>
    </customSheetView>
    <customSheetView guid="{D2C72E70-F766-4D56-9E10-3C91A63BB7F3}">
      <selection activeCell="B32" sqref="B32"/>
      <pageMargins left="0.7" right="0.7" top="0.75" bottom="0.75" header="0.3" footer="0.3"/>
      <pageSetup paperSize="9" orientation="portrait" r:id="rId11"/>
    </customSheetView>
    <customSheetView guid="{A7B3A108-9CF6-4687-9321-110D304B17B9}">
      <selection activeCell="G14" sqref="G14"/>
      <pageMargins left="0.7" right="0.7" top="0.75" bottom="0.75" header="0.3" footer="0.3"/>
    </customSheetView>
    <customSheetView guid="{B3153F5C-CAD5-4C41-96F3-3BC56052414C}" topLeftCell="A21">
      <selection activeCell="A28" sqref="A28:C41"/>
      <pageMargins left="0.7" right="0.7" top="0.75" bottom="0.75" header="0.3" footer="0.3"/>
    </customSheetView>
    <customSheetView guid="{FB7DEBE1-1047-4BE4-82FD-4BCA0CA8DD58}" topLeftCell="A28">
      <selection activeCell="G33" sqref="G33"/>
      <pageMargins left="0.7" right="0.7" top="0.75" bottom="0.75" header="0.3" footer="0.3"/>
    </customSheetView>
    <customSheetView guid="{8A1326BD-F0AB-414F-9F91-C2BB94CC9C17}" topLeftCell="A13">
      <selection activeCell="J37" sqref="J37"/>
      <pageMargins left="0.7" right="0.7" top="0.75" bottom="0.75" header="0.3" footer="0.3"/>
    </customSheetView>
    <customSheetView guid="{F0048D33-26BA-4893-8BCC-88CEF82FEBB6}">
      <selection activeCell="F8" sqref="F8:H21"/>
      <pageMargins left="0.7" right="0.7" top="0.75" bottom="0.75" header="0.3" footer="0.3"/>
    </customSheetView>
    <customSheetView guid="{0780CBEB-AF66-401E-9AFD-5F77700585BC}">
      <selection activeCell="F3" sqref="F3"/>
      <pageMargins left="0.7" right="0.7" top="0.75" bottom="0.75" header="0.3" footer="0.3"/>
    </customSheetView>
    <customSheetView guid="{F536E858-E5B2-4B36-88FC-BE776803F921}">
      <selection activeCell="G14" sqref="G14"/>
      <pageMargins left="0.7" right="0.7" top="0.75" bottom="0.75" header="0.3" footer="0.3"/>
    </customSheetView>
    <customSheetView guid="{70E7FFDC-983F-46F7-B68F-0BE0A8C942E0}" topLeftCell="A4">
      <selection activeCell="A8" sqref="A8:C21"/>
      <pageMargins left="0.7" right="0.7" top="0.75" bottom="0.75" header="0.3" footer="0.3"/>
      <pageSetup paperSize="9" orientation="portrait" r:id="rId12"/>
    </customSheetView>
    <customSheetView guid="{7CA1DEE6-746E-4947-9BED-24AAED6E8B57}">
      <selection activeCell="D27" sqref="D27"/>
      <pageMargins left="0.7" right="0.7" top="0.75" bottom="0.75" header="0.3" footer="0.3"/>
      <pageSetup paperSize="9" orientation="portrait" r:id="rId13"/>
    </customSheetView>
    <customSheetView guid="{FD092655-EBEC-4730-9895-1567D9B70D5F}">
      <selection activeCell="G14" sqref="G14"/>
      <pageMargins left="0.7" right="0.7" top="0.75" bottom="0.75" header="0.3" footer="0.3"/>
    </customSheetView>
    <customSheetView guid="{59094C18-3CB5-482F-AA6A-9C313A318EBB}">
      <selection sqref="A1:C1"/>
      <pageMargins left="0.7" right="0.7" top="0.75" bottom="0.75" header="0.3" footer="0.3"/>
      <pageSetup paperSize="9" orientation="portrait" r:id="rId14"/>
    </customSheetView>
    <customSheetView guid="{08462586-B7E0-434D-B6F4-B2B21EAA5D46}">
      <selection sqref="A1:C1"/>
      <pageMargins left="0.7" right="0.7" top="0.75" bottom="0.75" header="0.3" footer="0.3"/>
      <pageSetup paperSize="9" orientation="portrait" r:id="rId15"/>
    </customSheetView>
    <customSheetView guid="{F277ACEF-9FF8-431F-8537-DE60B790AA4F}">
      <selection activeCell="G21" sqref="G21"/>
      <pageMargins left="0.7" right="0.7" top="0.75" bottom="0.75" header="0.3" footer="0.3"/>
    </customSheetView>
    <customSheetView guid="{3FCB7B24-049F-4685-83CB-5231093E0117}" topLeftCell="B1">
      <selection activeCell="D27" sqref="D27"/>
      <pageMargins left="0.7" right="0.7" top="0.75" bottom="0.75" header="0.3" footer="0.3"/>
      <pageSetup paperSize="9" orientation="portrait" r:id="rId16"/>
    </customSheetView>
    <customSheetView guid="{5AF40965-2356-4A48-B6FA-CB814CA4D7B2}">
      <selection sqref="A1:C1"/>
      <pageMargins left="0.7" right="0.7" top="0.75" bottom="0.75" header="0.3" footer="0.3"/>
      <pageSetup paperSize="9" orientation="portrait" r:id="rId17"/>
    </customSheetView>
    <customSheetView guid="{BE68C6EB-1B64-4B3E-8DDC-CA26F318E610}">
      <selection activeCell="E17" sqref="E17"/>
      <pageMargins left="0.7" right="0.7" top="0.75" bottom="0.75" header="0.3" footer="0.3"/>
      <pageSetup paperSize="9" orientation="portrait" r:id="rId18"/>
    </customSheetView>
    <customSheetView guid="{DB462ED3-28DC-47D7-98F7-CED01F66E2C7}">
      <selection sqref="A1:C1"/>
      <pageMargins left="0.7" right="0.7" top="0.75" bottom="0.75" header="0.3" footer="0.3"/>
      <pageSetup paperSize="9" orientation="portrait" r:id="rId19"/>
    </customSheetView>
    <customSheetView guid="{5DDDA852-2807-4645-BC75-EBD4EF3323A7}">
      <selection activeCell="D27" sqref="D27"/>
      <pageMargins left="0.7" right="0.7" top="0.75" bottom="0.75" header="0.3" footer="0.3"/>
      <pageSetup paperSize="9" orientation="portrait" r:id="rId20"/>
    </customSheetView>
  </customSheetViews>
  <mergeCells count="2">
    <mergeCell ref="C11:D11"/>
    <mergeCell ref="B9:D9"/>
  </mergeCells>
  <pageMargins left="0.7" right="0.7" top="0.75" bottom="0.75" header="0.3" footer="0.3"/>
  <pageSetup paperSize="9"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K58"/>
  <sheetViews>
    <sheetView showGridLines="0" zoomScaleNormal="100" workbookViewId="0">
      <selection activeCell="A2" sqref="A2"/>
    </sheetView>
  </sheetViews>
  <sheetFormatPr defaultColWidth="9.140625" defaultRowHeight="12"/>
  <cols>
    <col min="1" max="1" width="14.5703125" style="65" customWidth="1"/>
    <col min="2" max="2" width="5.85546875" style="73" customWidth="1"/>
    <col min="3" max="3" width="45.140625" style="65" customWidth="1"/>
    <col min="4" max="4" width="21.5703125" style="72" customWidth="1"/>
    <col min="5" max="5" width="26.5703125" style="72" customWidth="1"/>
    <col min="6" max="8" width="3" style="65" customWidth="1"/>
    <col min="9" max="16384" width="9.140625" style="65"/>
  </cols>
  <sheetData>
    <row r="1" spans="1:5" ht="12.75">
      <c r="A1" s="504" t="str">
        <f>HYPERLINK("#INDEX!A2","back to index page")</f>
        <v>back to index page</v>
      </c>
      <c r="B1" s="763"/>
      <c r="C1" s="764"/>
      <c r="D1" s="65"/>
      <c r="E1" s="65"/>
    </row>
    <row r="2" spans="1:5" ht="12.75">
      <c r="A2"/>
      <c r="B2"/>
      <c r="C2"/>
      <c r="D2" s="65"/>
      <c r="E2" s="65"/>
    </row>
    <row r="3" spans="1:5" ht="12.75">
      <c r="A3"/>
      <c r="B3"/>
      <c r="C3"/>
      <c r="D3" s="65"/>
      <c r="E3" s="65"/>
    </row>
    <row r="4" spans="1:5" ht="12.75">
      <c r="A4"/>
      <c r="B4"/>
      <c r="C4"/>
      <c r="D4" s="65"/>
      <c r="E4" s="65"/>
    </row>
    <row r="5" spans="1:5" ht="12.75">
      <c r="A5"/>
      <c r="B5"/>
      <c r="C5"/>
      <c r="D5" s="65"/>
      <c r="E5" s="65"/>
    </row>
    <row r="6" spans="1:5" ht="12.75">
      <c r="A6"/>
      <c r="B6"/>
      <c r="C6"/>
      <c r="D6" s="65"/>
      <c r="E6" s="65"/>
    </row>
    <row r="7" spans="1:5" ht="12.75">
      <c r="A7"/>
      <c r="B7"/>
      <c r="C7"/>
      <c r="D7" s="65"/>
      <c r="E7" s="65"/>
    </row>
    <row r="8" spans="1:5" ht="12.75">
      <c r="A8"/>
      <c r="B8"/>
      <c r="C8"/>
      <c r="D8" s="65"/>
      <c r="E8" s="65"/>
    </row>
    <row r="9" spans="1:5" ht="24.75" customHeight="1">
      <c r="B9" s="445" t="s">
        <v>1193</v>
      </c>
      <c r="C9" s="402"/>
      <c r="D9" s="446"/>
      <c r="E9" s="446"/>
    </row>
    <row r="11" spans="1:5" s="699" customFormat="1" ht="24">
      <c r="B11" s="701"/>
      <c r="C11" s="702" t="s">
        <v>284</v>
      </c>
      <c r="D11" s="700" t="s">
        <v>395</v>
      </c>
      <c r="E11" s="700" t="s">
        <v>447</v>
      </c>
    </row>
    <row r="12" spans="1:5">
      <c r="B12" s="187">
        <v>1</v>
      </c>
      <c r="C12" s="188" t="s">
        <v>285</v>
      </c>
      <c r="D12" s="189" t="s">
        <v>638</v>
      </c>
      <c r="E12" s="189" t="s">
        <v>638</v>
      </c>
    </row>
    <row r="13" spans="1:5" ht="24">
      <c r="B13" s="187">
        <v>2</v>
      </c>
      <c r="C13" s="188" t="s">
        <v>287</v>
      </c>
      <c r="D13" s="189" t="s">
        <v>286</v>
      </c>
      <c r="E13" s="704" t="s">
        <v>1451</v>
      </c>
    </row>
    <row r="14" spans="1:5">
      <c r="B14" s="187" t="s">
        <v>648</v>
      </c>
      <c r="C14" s="188" t="s">
        <v>1737</v>
      </c>
      <c r="D14" s="189" t="s">
        <v>1740</v>
      </c>
      <c r="E14" s="189" t="s">
        <v>1740</v>
      </c>
    </row>
    <row r="15" spans="1:5" ht="14.25" customHeight="1">
      <c r="B15" s="187">
        <v>3</v>
      </c>
      <c r="C15" s="188" t="s">
        <v>288</v>
      </c>
      <c r="D15" s="189" t="s">
        <v>289</v>
      </c>
      <c r="E15" s="189" t="s">
        <v>289</v>
      </c>
    </row>
    <row r="16" spans="1:5" ht="25.5" customHeight="1">
      <c r="B16" s="187" t="s">
        <v>1738</v>
      </c>
      <c r="C16" s="188" t="s">
        <v>1739</v>
      </c>
      <c r="D16" s="189" t="s">
        <v>321</v>
      </c>
      <c r="E16" s="189" t="s">
        <v>312</v>
      </c>
    </row>
    <row r="17" spans="2:11" s="64" customFormat="1" ht="29.25" customHeight="1">
      <c r="B17" s="190"/>
      <c r="C17" s="191" t="s">
        <v>290</v>
      </c>
      <c r="D17" s="192"/>
      <c r="E17" s="698"/>
      <c r="G17" s="65"/>
      <c r="H17" s="65"/>
      <c r="I17" s="65"/>
      <c r="J17" s="65"/>
      <c r="K17" s="65"/>
    </row>
    <row r="18" spans="2:11" ht="21.75" customHeight="1">
      <c r="B18" s="187">
        <v>4</v>
      </c>
      <c r="C18" s="188" t="s">
        <v>291</v>
      </c>
      <c r="D18" s="193" t="s">
        <v>292</v>
      </c>
      <c r="E18" s="193" t="s">
        <v>269</v>
      </c>
    </row>
    <row r="19" spans="2:11" ht="21.75" customHeight="1">
      <c r="B19" s="187">
        <v>5</v>
      </c>
      <c r="C19" s="188" t="s">
        <v>293</v>
      </c>
      <c r="D19" s="193" t="s">
        <v>292</v>
      </c>
      <c r="E19" s="193" t="s">
        <v>269</v>
      </c>
    </row>
    <row r="20" spans="2:11" ht="25.5" customHeight="1">
      <c r="B20" s="187">
        <v>6</v>
      </c>
      <c r="C20" s="188" t="s">
        <v>294</v>
      </c>
      <c r="D20" s="189" t="s">
        <v>295</v>
      </c>
      <c r="E20" s="189" t="s">
        <v>295</v>
      </c>
    </row>
    <row r="21" spans="2:11" ht="21.75" customHeight="1">
      <c r="B21" s="187">
        <v>7</v>
      </c>
      <c r="C21" s="188" t="s">
        <v>296</v>
      </c>
      <c r="D21" s="193" t="s">
        <v>278</v>
      </c>
      <c r="E21" s="193" t="s">
        <v>1741</v>
      </c>
    </row>
    <row r="22" spans="2:11" ht="24">
      <c r="B22" s="187">
        <v>8</v>
      </c>
      <c r="C22" s="188" t="s">
        <v>297</v>
      </c>
      <c r="D22" s="189" t="s">
        <v>637</v>
      </c>
      <c r="E22" s="193" t="s">
        <v>1751</v>
      </c>
    </row>
    <row r="23" spans="2:11" ht="21.75" customHeight="1">
      <c r="B23" s="187">
        <v>9</v>
      </c>
      <c r="C23" s="188" t="s">
        <v>298</v>
      </c>
      <c r="D23" s="189" t="s">
        <v>299</v>
      </c>
      <c r="E23" s="189" t="s">
        <v>314</v>
      </c>
    </row>
    <row r="24" spans="2:11" ht="21.75" customHeight="1">
      <c r="B24" s="187" t="s">
        <v>300</v>
      </c>
      <c r="C24" s="188" t="s">
        <v>301</v>
      </c>
      <c r="D24" s="194">
        <v>1</v>
      </c>
      <c r="E24" s="189" t="s">
        <v>314</v>
      </c>
    </row>
    <row r="25" spans="2:11" ht="21.75" customHeight="1">
      <c r="B25" s="187" t="s">
        <v>302</v>
      </c>
      <c r="C25" s="188" t="s">
        <v>303</v>
      </c>
      <c r="D25" s="194">
        <v>1</v>
      </c>
      <c r="E25" s="189" t="s">
        <v>314</v>
      </c>
    </row>
    <row r="26" spans="2:11" ht="21.75" customHeight="1">
      <c r="B26" s="187">
        <v>10</v>
      </c>
      <c r="C26" s="188" t="s">
        <v>304</v>
      </c>
      <c r="D26" s="189" t="s">
        <v>305</v>
      </c>
      <c r="E26" s="193" t="s">
        <v>1763</v>
      </c>
    </row>
    <row r="27" spans="2:11" ht="26.25" customHeight="1">
      <c r="B27" s="187">
        <v>11</v>
      </c>
      <c r="C27" s="188" t="s">
        <v>306</v>
      </c>
      <c r="D27" s="195">
        <v>36186</v>
      </c>
      <c r="E27" s="372" t="s">
        <v>1743</v>
      </c>
    </row>
    <row r="28" spans="2:11" ht="21.75" customHeight="1">
      <c r="B28" s="187">
        <v>12</v>
      </c>
      <c r="C28" s="188" t="s">
        <v>307</v>
      </c>
      <c r="D28" s="189" t="s">
        <v>308</v>
      </c>
      <c r="E28" s="189" t="s">
        <v>1742</v>
      </c>
    </row>
    <row r="29" spans="2:11" ht="25.5" customHeight="1">
      <c r="B29" s="187">
        <v>13</v>
      </c>
      <c r="C29" s="188" t="s">
        <v>309</v>
      </c>
      <c r="D29" s="189" t="s">
        <v>310</v>
      </c>
      <c r="E29" s="372" t="s">
        <v>1750</v>
      </c>
    </row>
    <row r="30" spans="2:11" ht="21.75" customHeight="1">
      <c r="B30" s="187">
        <v>14</v>
      </c>
      <c r="C30" s="188" t="s">
        <v>311</v>
      </c>
      <c r="D30" s="189" t="s">
        <v>312</v>
      </c>
      <c r="E30" s="189" t="s">
        <v>312</v>
      </c>
    </row>
    <row r="31" spans="2:11" ht="21.75" customHeight="1">
      <c r="B31" s="187">
        <v>15</v>
      </c>
      <c r="C31" s="188" t="s">
        <v>313</v>
      </c>
      <c r="D31" s="189" t="s">
        <v>314</v>
      </c>
      <c r="E31" s="189" t="s">
        <v>314</v>
      </c>
    </row>
    <row r="32" spans="2:11" ht="21.75" customHeight="1">
      <c r="B32" s="187">
        <v>16</v>
      </c>
      <c r="C32" s="188" t="s">
        <v>315</v>
      </c>
      <c r="D32" s="189" t="s">
        <v>314</v>
      </c>
      <c r="E32" s="189" t="s">
        <v>314</v>
      </c>
    </row>
    <row r="33" spans="2:5" s="64" customFormat="1" ht="21.75" customHeight="1">
      <c r="B33" s="190"/>
      <c r="C33" s="191" t="s">
        <v>316</v>
      </c>
      <c r="D33" s="192"/>
      <c r="E33" s="698"/>
    </row>
    <row r="34" spans="2:5" ht="21.75" customHeight="1">
      <c r="B34" s="187">
        <v>17</v>
      </c>
      <c r="C34" s="188" t="s">
        <v>317</v>
      </c>
      <c r="D34" s="189" t="s">
        <v>318</v>
      </c>
      <c r="E34" s="189" t="s">
        <v>318</v>
      </c>
    </row>
    <row r="35" spans="2:5" ht="28.5" customHeight="1">
      <c r="B35" s="187">
        <v>18</v>
      </c>
      <c r="C35" s="188" t="s">
        <v>319</v>
      </c>
      <c r="D35" s="189" t="s">
        <v>314</v>
      </c>
      <c r="E35" s="372" t="s">
        <v>1762</v>
      </c>
    </row>
    <row r="36" spans="2:5" ht="21.75" customHeight="1">
      <c r="B36" s="187">
        <v>19</v>
      </c>
      <c r="C36" s="188" t="s">
        <v>320</v>
      </c>
      <c r="D36" s="189" t="s">
        <v>321</v>
      </c>
      <c r="E36" s="189" t="s">
        <v>314</v>
      </c>
    </row>
    <row r="37" spans="2:5" ht="21.75" customHeight="1">
      <c r="B37" s="187" t="s">
        <v>322</v>
      </c>
      <c r="C37" s="188" t="s">
        <v>323</v>
      </c>
      <c r="D37" s="189" t="s">
        <v>324</v>
      </c>
      <c r="E37" s="189" t="s">
        <v>1764</v>
      </c>
    </row>
    <row r="38" spans="2:5" ht="21.75" customHeight="1">
      <c r="B38" s="187" t="s">
        <v>325</v>
      </c>
      <c r="C38" s="188" t="s">
        <v>326</v>
      </c>
      <c r="D38" s="189" t="s">
        <v>324</v>
      </c>
      <c r="E38" s="189" t="s">
        <v>1764</v>
      </c>
    </row>
    <row r="39" spans="2:5" ht="21.75" customHeight="1">
      <c r="B39" s="187">
        <v>21</v>
      </c>
      <c r="C39" s="188" t="s">
        <v>327</v>
      </c>
      <c r="D39" s="189" t="s">
        <v>314</v>
      </c>
      <c r="E39" s="189" t="s">
        <v>314</v>
      </c>
    </row>
    <row r="40" spans="2:5" ht="21.75" customHeight="1">
      <c r="B40" s="187">
        <v>22</v>
      </c>
      <c r="C40" s="188" t="s">
        <v>328</v>
      </c>
      <c r="D40" s="189" t="s">
        <v>314</v>
      </c>
      <c r="E40" s="189" t="s">
        <v>314</v>
      </c>
    </row>
    <row r="41" spans="2:5" ht="21.75" customHeight="1">
      <c r="B41" s="187">
        <v>23</v>
      </c>
      <c r="C41" s="188" t="s">
        <v>329</v>
      </c>
      <c r="D41" s="189" t="s">
        <v>314</v>
      </c>
      <c r="E41" s="189" t="s">
        <v>314</v>
      </c>
    </row>
    <row r="42" spans="2:5" ht="21.75" customHeight="1">
      <c r="B42" s="187">
        <v>24</v>
      </c>
      <c r="C42" s="188" t="s">
        <v>330</v>
      </c>
      <c r="D42" s="189" t="s">
        <v>314</v>
      </c>
      <c r="E42" s="189" t="s">
        <v>314</v>
      </c>
    </row>
    <row r="43" spans="2:5" ht="21.75" customHeight="1">
      <c r="B43" s="187">
        <v>25</v>
      </c>
      <c r="C43" s="188" t="s">
        <v>331</v>
      </c>
      <c r="D43" s="189" t="s">
        <v>314</v>
      </c>
      <c r="E43" s="189" t="s">
        <v>314</v>
      </c>
    </row>
    <row r="44" spans="2:5" ht="21.75" customHeight="1">
      <c r="B44" s="187">
        <v>26</v>
      </c>
      <c r="C44" s="188" t="s">
        <v>332</v>
      </c>
      <c r="D44" s="189" t="s">
        <v>314</v>
      </c>
      <c r="E44" s="189" t="s">
        <v>314</v>
      </c>
    </row>
    <row r="45" spans="2:5" ht="21.75" customHeight="1">
      <c r="B45" s="187">
        <v>27</v>
      </c>
      <c r="C45" s="188" t="s">
        <v>333</v>
      </c>
      <c r="D45" s="189" t="s">
        <v>314</v>
      </c>
      <c r="E45" s="189" t="s">
        <v>314</v>
      </c>
    </row>
    <row r="46" spans="2:5" ht="21.75" customHeight="1">
      <c r="B46" s="187">
        <v>28</v>
      </c>
      <c r="C46" s="188" t="s">
        <v>334</v>
      </c>
      <c r="D46" s="189" t="s">
        <v>314</v>
      </c>
      <c r="E46" s="189" t="s">
        <v>314</v>
      </c>
    </row>
    <row r="47" spans="2:5" ht="21.75" customHeight="1">
      <c r="B47" s="187">
        <v>29</v>
      </c>
      <c r="C47" s="188" t="s">
        <v>335</v>
      </c>
      <c r="D47" s="189" t="s">
        <v>314</v>
      </c>
      <c r="E47" s="189" t="s">
        <v>314</v>
      </c>
    </row>
    <row r="48" spans="2:5" ht="21.75" customHeight="1">
      <c r="B48" s="187">
        <v>30</v>
      </c>
      <c r="C48" s="188" t="s">
        <v>336</v>
      </c>
      <c r="D48" s="189" t="s">
        <v>314</v>
      </c>
      <c r="E48" s="189" t="s">
        <v>314</v>
      </c>
    </row>
    <row r="49" spans="2:5" ht="21.75" customHeight="1">
      <c r="B49" s="187">
        <v>31</v>
      </c>
      <c r="C49" s="188" t="s">
        <v>337</v>
      </c>
      <c r="D49" s="189" t="s">
        <v>314</v>
      </c>
      <c r="E49" s="189" t="s">
        <v>314</v>
      </c>
    </row>
    <row r="50" spans="2:5" ht="21.75" customHeight="1">
      <c r="B50" s="187">
        <v>32</v>
      </c>
      <c r="C50" s="188" t="s">
        <v>338</v>
      </c>
      <c r="D50" s="189" t="s">
        <v>314</v>
      </c>
      <c r="E50" s="189" t="s">
        <v>314</v>
      </c>
    </row>
    <row r="51" spans="2:5" ht="21.75" customHeight="1">
      <c r="B51" s="187">
        <v>33</v>
      </c>
      <c r="C51" s="188" t="s">
        <v>339</v>
      </c>
      <c r="D51" s="189" t="s">
        <v>314</v>
      </c>
      <c r="E51" s="189" t="s">
        <v>314</v>
      </c>
    </row>
    <row r="52" spans="2:5" ht="21.75" customHeight="1">
      <c r="B52" s="187">
        <v>34</v>
      </c>
      <c r="C52" s="188" t="s">
        <v>340</v>
      </c>
      <c r="D52" s="189" t="s">
        <v>314</v>
      </c>
      <c r="E52" s="189" t="s">
        <v>314</v>
      </c>
    </row>
    <row r="53" spans="2:5" ht="21.75" customHeight="1">
      <c r="B53" s="187" t="s">
        <v>1746</v>
      </c>
      <c r="C53" s="188" t="s">
        <v>1747</v>
      </c>
      <c r="D53" s="189" t="s">
        <v>314</v>
      </c>
      <c r="E53" s="697"/>
    </row>
    <row r="54" spans="2:5" ht="26.25" customHeight="1">
      <c r="B54" s="187" t="s">
        <v>1748</v>
      </c>
      <c r="C54" s="188" t="s">
        <v>1749</v>
      </c>
      <c r="D54" s="193">
        <v>1</v>
      </c>
      <c r="E54" s="193" t="s">
        <v>1802</v>
      </c>
    </row>
    <row r="55" spans="2:5" ht="26.25" customHeight="1">
      <c r="B55" s="187">
        <v>35</v>
      </c>
      <c r="C55" s="188" t="s">
        <v>341</v>
      </c>
      <c r="D55" s="189" t="s">
        <v>314</v>
      </c>
      <c r="E55" s="193" t="s">
        <v>1801</v>
      </c>
    </row>
    <row r="56" spans="2:5" ht="21.75" customHeight="1">
      <c r="B56" s="187">
        <v>36</v>
      </c>
      <c r="C56" s="188" t="s">
        <v>342</v>
      </c>
      <c r="D56" s="189" t="s">
        <v>321</v>
      </c>
      <c r="E56" s="189" t="s">
        <v>321</v>
      </c>
    </row>
    <row r="57" spans="2:5">
      <c r="B57" s="187">
        <v>37</v>
      </c>
      <c r="C57" s="188" t="s">
        <v>343</v>
      </c>
      <c r="D57" s="193" t="s">
        <v>314</v>
      </c>
      <c r="E57" s="193" t="s">
        <v>314</v>
      </c>
    </row>
    <row r="58" spans="2:5" ht="24">
      <c r="B58" s="187" t="s">
        <v>1744</v>
      </c>
      <c r="C58" s="188" t="s">
        <v>1745</v>
      </c>
      <c r="D58" s="193" t="s">
        <v>314</v>
      </c>
      <c r="E58" s="193" t="s">
        <v>314</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selection activeCell="E25" sqref="E25"/>
      <pageMargins left="0.7" right="0.7" top="0.75" bottom="0.75" header="0.3" footer="0.3"/>
      <pageSetup paperSize="9" orientation="portrait" r:id="rId2"/>
    </customSheetView>
    <customSheetView guid="{C83D4249-7B44-432A-B7FB-A6ACA6880240}" topLeftCell="A55">
      <selection activeCell="D69" sqref="D69"/>
      <pageMargins left="0.7" right="0.7" top="0.75" bottom="0.75" header="0.3" footer="0.3"/>
      <pageSetup paperSize="9" orientation="portrait" r:id="rId3"/>
    </customSheetView>
    <customSheetView guid="{D37F8A47-E42F-4741-BE8D-5D961F7BB394}" topLeftCell="A55">
      <selection activeCell="D69" sqref="D69"/>
      <pageMargins left="0.7" right="0.7" top="0.75" bottom="0.75" header="0.3" footer="0.3"/>
      <pageSetup paperSize="9" orientation="portrait" r:id="rId4"/>
    </customSheetView>
    <customSheetView guid="{697182B0-1BEF-4A85-93A0-596802852AF2}" topLeftCell="A37">
      <selection activeCell="B52" sqref="B52:C52"/>
      <pageMargins left="0.7" right="0.7" top="0.75" bottom="0.75" header="0.3" footer="0.3"/>
      <pageSetup paperSize="9" orientation="portrait" r:id="rId5"/>
    </customSheetView>
    <customSheetView guid="{CFC92B1C-D4F2-414F-8F12-92F529035B08}" topLeftCell="A38">
      <selection activeCell="C19" sqref="C19"/>
      <pageMargins left="0.7" right="0.7" top="0.75" bottom="0.75" header="0.3" footer="0.3"/>
      <pageSetup paperSize="9" orientation="portrait" r:id="rId6"/>
    </customSheetView>
    <customSheetView guid="{21329C76-F86B-400D-B8F5-F75B383E5B14}">
      <selection activeCell="E25" sqref="E25"/>
      <pageMargins left="0.7" right="0.7" top="0.75" bottom="0.75" header="0.3" footer="0.3"/>
      <pageSetup paperSize="9" orientation="portrait" r:id="rId7"/>
    </customSheetView>
    <customSheetView guid="{D3393B8E-C3CB-4E3A-976E-E4CD065299F0}" topLeftCell="A25">
      <selection activeCell="E5" sqref="E5:G47"/>
      <pageMargins left="0.7" right="0.7" top="0.75" bottom="0.75" header="0.3" footer="0.3"/>
      <pageSetup paperSize="9" orientation="portrait" r:id="rId8"/>
    </customSheetView>
    <customSheetView guid="{CA1DE4BE-C006-4405-B064-304EE6CCACF1}">
      <selection activeCell="E25" sqref="E25"/>
      <pageMargins left="0.7" right="0.7" top="0.75" bottom="0.75" header="0.3" footer="0.3"/>
      <pageSetup paperSize="9" orientation="portrait" r:id="rId9"/>
    </customSheetView>
    <customSheetView guid="{931AA63B-6827-4BF4-8E25-ED232A88A09C}" topLeftCell="A19">
      <selection activeCell="A19" sqref="A1:XFD1048576"/>
      <pageMargins left="0.7" right="0.7" top="0.75" bottom="0.75" header="0.3" footer="0.3"/>
      <pageSetup paperSize="9" orientation="portrait" r:id="rId10"/>
    </customSheetView>
    <customSheetView guid="{3AD1D9CC-D162-4119-AFCC-0AF9105FB248}">
      <selection activeCell="C19" sqref="C19"/>
      <pageMargins left="0.7" right="0.7" top="0.75" bottom="0.75" header="0.3" footer="0.3"/>
      <pageSetup paperSize="9" orientation="portrait" r:id="rId11"/>
    </customSheetView>
    <customSheetView guid="{7CCD1884-1631-4809-8751-AE0939C32419}">
      <selection activeCell="F11" sqref="F11"/>
      <pageMargins left="0.7" right="0.7" top="0.75" bottom="0.75" header="0.3" footer="0.3"/>
      <pageSetup paperSize="9" orientation="portrait" r:id="rId12"/>
    </customSheetView>
    <customSheetView guid="{D2C72E70-F766-4D56-9E10-3C91A63BB7F3}" topLeftCell="A4">
      <selection activeCell="C6" sqref="C6"/>
      <pageMargins left="0.7" right="0.7" top="0.75" bottom="0.75" header="0.3" footer="0.3"/>
      <pageSetup paperSize="9" orientation="portrait" r:id="rId13"/>
    </customSheetView>
    <customSheetView guid="{A7B3A108-9CF6-4687-9321-110D304B17B9}" topLeftCell="A19">
      <selection activeCell="A19" sqref="A1:XFD1048576"/>
      <pageMargins left="0.7" right="0.7" top="0.75" bottom="0.75" header="0.3" footer="0.3"/>
      <pageSetup paperSize="9" orientation="portrait" r:id="rId14"/>
    </customSheetView>
    <customSheetView guid="{B3153F5C-CAD5-4C41-96F3-3BC56052414C}">
      <selection activeCell="B9" sqref="B9"/>
      <pageMargins left="0.7" right="0.7" top="0.75" bottom="0.75" header="0.3" footer="0.3"/>
      <pageSetup paperSize="9" orientation="portrait" r:id="rId15"/>
    </customSheetView>
    <customSheetView guid="{FB7DEBE1-1047-4BE4-82FD-4BCA0CA8DD58}">
      <selection activeCell="A5" sqref="A5:C47"/>
      <pageMargins left="0.7" right="0.7" top="0.75" bottom="0.75" header="0.3" footer="0.3"/>
      <pageSetup paperSize="9" orientation="portrait" r:id="rId16"/>
    </customSheetView>
    <customSheetView guid="{8A1326BD-F0AB-414F-9F91-C2BB94CC9C17}">
      <selection activeCell="A5" sqref="A5:C47"/>
      <pageMargins left="0.7" right="0.7" top="0.75" bottom="0.75" header="0.3" footer="0.3"/>
      <pageSetup paperSize="9" orientation="portrait" r:id="rId17"/>
    </customSheetView>
    <customSheetView guid="{F0048D33-26BA-4893-8BCC-88CEF82FEBB6}">
      <selection activeCell="M17" sqref="M17"/>
      <pageMargins left="0.7" right="0.7" top="0.75" bottom="0.75" header="0.3" footer="0.3"/>
      <pageSetup paperSize="9" orientation="portrait" r:id="rId18"/>
    </customSheetView>
    <customSheetView guid="{0780CBEB-AF66-401E-9AFD-5F77700585BC}">
      <selection activeCell="B10" sqref="B10"/>
      <pageMargins left="0.7" right="0.7" top="0.75" bottom="0.75" header="0.3" footer="0.3"/>
      <pageSetup paperSize="9" orientation="portrait" r:id="rId19"/>
    </customSheetView>
    <customSheetView guid="{F536E858-E5B2-4B36-88FC-BE776803F921}">
      <selection activeCell="L18" sqref="L18"/>
      <pageMargins left="0.7" right="0.7" top="0.75" bottom="0.75" header="0.3" footer="0.3"/>
      <pageSetup paperSize="9" orientation="portrait" r:id="rId20"/>
    </customSheetView>
    <customSheetView guid="{70E7FFDC-983F-46F7-B68F-0BE0A8C942E0}">
      <selection activeCell="D38" sqref="D38"/>
      <pageMargins left="0.7" right="0.7" top="0.75" bottom="0.75" header="0.3" footer="0.3"/>
      <pageSetup paperSize="9" orientation="portrait" r:id="rId21"/>
    </customSheetView>
    <customSheetView guid="{7CA1DEE6-746E-4947-9BED-24AAED6E8B57}">
      <selection activeCell="C12" sqref="C12"/>
      <pageMargins left="0.7" right="0.7" top="0.75" bottom="0.75" header="0.3" footer="0.3"/>
      <pageSetup paperSize="9" orientation="portrait" r:id="rId22"/>
    </customSheetView>
    <customSheetView guid="{FD092655-EBEC-4730-9895-1567D9B70D5F}" topLeftCell="A19">
      <selection activeCell="A19" sqref="A1:XFD1048576"/>
      <pageMargins left="0.7" right="0.7" top="0.75" bottom="0.75" header="0.3" footer="0.3"/>
      <pageSetup paperSize="9" orientation="portrait" r:id="rId23"/>
    </customSheetView>
    <customSheetView guid="{59094C18-3CB5-482F-AA6A-9C313A318EBB}">
      <selection activeCell="C11" sqref="C11"/>
      <pageMargins left="0.7" right="0.7" top="0.75" bottom="0.75" header="0.3" footer="0.3"/>
      <pageSetup paperSize="9" orientation="portrait" r:id="rId24"/>
    </customSheetView>
    <customSheetView guid="{08462586-B7E0-434D-B6F4-B2B21EAA5D46}">
      <selection activeCell="E25" sqref="E25"/>
      <pageMargins left="0.7" right="0.7" top="0.75" bottom="0.75" header="0.3" footer="0.3"/>
      <pageSetup paperSize="9" orientation="portrait" r:id="rId25"/>
    </customSheetView>
    <customSheetView guid="{F277ACEF-9FF8-431F-8537-DE60B790AA4F}">
      <selection activeCell="B10" sqref="B10"/>
      <pageMargins left="0.7" right="0.7" top="0.75" bottom="0.75" header="0.3" footer="0.3"/>
      <pageSetup paperSize="9" orientation="portrait" r:id="rId26"/>
    </customSheetView>
    <customSheetView guid="{3FCB7B24-049F-4685-83CB-5231093E0117}" topLeftCell="A11">
      <selection activeCell="C24" sqref="C23:C24"/>
      <pageMargins left="0.7" right="0.7" top="0.75" bottom="0.75" header="0.3" footer="0.3"/>
      <pageSetup paperSize="9" orientation="portrait" r:id="rId27"/>
    </customSheetView>
    <customSheetView guid="{5AF40965-2356-4A48-B6FA-CB814CA4D7B2}" topLeftCell="A37">
      <selection activeCell="B52" sqref="B52:C52"/>
      <pageMargins left="0.7" right="0.7" top="0.75" bottom="0.75" header="0.3" footer="0.3"/>
      <pageSetup paperSize="9" orientation="portrait" r:id="rId28"/>
    </customSheetView>
    <customSheetView guid="{BE68C6EB-1B64-4B3E-8DDC-CA26F318E610}" topLeftCell="A55">
      <selection activeCell="D69" sqref="D69"/>
      <pageMargins left="0.7" right="0.7" top="0.75" bottom="0.75" header="0.3" footer="0.3"/>
      <pageSetup paperSize="9" orientation="portrait" r:id="rId29"/>
    </customSheetView>
    <customSheetView guid="{DB462ED3-28DC-47D7-98F7-CED01F66E2C7}" topLeftCell="A37">
      <selection activeCell="B52" sqref="B52:C52"/>
      <pageMargins left="0.7" right="0.7" top="0.75" bottom="0.75" header="0.3" footer="0.3"/>
      <pageSetup paperSize="9" orientation="portrait" r:id="rId30"/>
    </customSheetView>
    <customSheetView guid="{5DDDA852-2807-4645-BC75-EBD4EF3323A7}">
      <selection activeCell="I7" sqref="I7"/>
      <pageMargins left="0.7" right="0.7" top="0.75" bottom="0.75" header="0.3" footer="0.3"/>
      <pageSetup paperSize="9" orientation="portrait" r:id="rId31"/>
    </customSheetView>
  </customSheetViews>
  <phoneticPr fontId="79" type="noConversion"/>
  <pageMargins left="0.7" right="0.7" top="0.75" bottom="0.75" header="0.3" footer="0.3"/>
  <pageSetup paperSize="9" orientation="portrait" r:id="rId3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249977111117893"/>
  </sheetPr>
  <dimension ref="A1:D16"/>
  <sheetViews>
    <sheetView showGridLines="0" workbookViewId="0">
      <selection activeCell="G1" sqref="G1"/>
    </sheetView>
  </sheetViews>
  <sheetFormatPr defaultColWidth="9.140625" defaultRowHeight="12"/>
  <cols>
    <col min="1" max="1" width="5.85546875" style="3" customWidth="1"/>
    <col min="2" max="2" width="11.5703125" style="3" customWidth="1"/>
    <col min="3" max="3" width="38.85546875" style="3" bestFit="1" customWidth="1"/>
    <col min="4" max="4" width="10.42578125" style="5" bestFit="1" customWidth="1"/>
    <col min="5" max="16384" width="9.140625" style="3"/>
  </cols>
  <sheetData>
    <row r="1" spans="1:4" ht="12.75">
      <c r="A1" s="505" t="str">
        <f>HYPERLINK("#INDEX!A2","back to index page")</f>
        <v>back to index page</v>
      </c>
      <c r="B1" s="761"/>
      <c r="C1" s="784"/>
      <c r="D1" s="3"/>
    </row>
    <row r="9" spans="1:4">
      <c r="B9" s="403" t="s">
        <v>1642</v>
      </c>
      <c r="C9" s="404"/>
      <c r="D9" s="428"/>
    </row>
    <row r="11" spans="1:4" ht="12.75" customHeight="1">
      <c r="B11" s="28"/>
      <c r="C11" s="903" t="s">
        <v>534</v>
      </c>
      <c r="D11" s="812"/>
    </row>
    <row r="12" spans="1:4">
      <c r="B12" s="579"/>
      <c r="C12" s="579"/>
      <c r="D12" s="131" t="s">
        <v>549</v>
      </c>
    </row>
    <row r="13" spans="1:4">
      <c r="B13" s="130" t="s">
        <v>542</v>
      </c>
      <c r="C13" s="124"/>
      <c r="D13" s="126" t="s">
        <v>33</v>
      </c>
    </row>
    <row r="14" spans="1:4">
      <c r="B14" s="297" t="s">
        <v>245</v>
      </c>
      <c r="C14" s="124" t="s">
        <v>550</v>
      </c>
      <c r="D14" s="298">
        <v>18832692</v>
      </c>
    </row>
    <row r="15" spans="1:4">
      <c r="B15" s="297" t="s">
        <v>246</v>
      </c>
      <c r="C15" s="124" t="s">
        <v>551</v>
      </c>
      <c r="D15" s="299">
        <v>1.9600012573879506E-2</v>
      </c>
    </row>
    <row r="16" spans="1:4">
      <c r="B16" s="297" t="s">
        <v>247</v>
      </c>
      <c r="C16" s="124" t="s">
        <v>552</v>
      </c>
      <c r="D16" s="298">
        <v>369121</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selection activeCell="B4" sqref="B4"/>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C8" sqref="C8"/>
      <pageMargins left="0.7" right="0.7" top="0.75" bottom="0.75" header="0.3" footer="0.3"/>
      <pageSetup paperSize="9" orientation="portrait" r:id="rId5"/>
    </customSheetView>
    <customSheetView guid="{CFC92B1C-D4F2-414F-8F12-92F529035B08}">
      <selection activeCell="C31" sqref="C31"/>
      <pageMargins left="0.7" right="0.7" top="0.75" bottom="0.75" header="0.3" footer="0.3"/>
      <pageSetup paperSize="9" orientation="portrait" r:id="rId6"/>
    </customSheetView>
    <customSheetView guid="{21329C76-F86B-400D-B8F5-F75B383E5B14}">
      <selection activeCell="C8" sqref="C8"/>
      <pageMargins left="0.7" right="0.7" top="0.75" bottom="0.75" header="0.3" footer="0.3"/>
      <pageSetup paperSize="9" orientation="portrait" r:id="rId7"/>
    </customSheetView>
    <customSheetView guid="{D3393B8E-C3CB-4E3A-976E-E4CD065299F0}">
      <selection activeCell="G5" sqref="G5:I10"/>
      <pageMargins left="0.7" right="0.7" top="0.75" bottom="0.75" header="0.3" footer="0.3"/>
    </customSheetView>
    <customSheetView guid="{CA1DE4BE-C006-4405-B064-304EE6CCACF1}">
      <selection activeCell="C8" sqref="C8"/>
      <pageMargins left="0.7" right="0.7" top="0.75" bottom="0.75" header="0.3" footer="0.3"/>
      <pageSetup paperSize="9" orientation="portrait" r:id="rId8"/>
    </customSheetView>
    <customSheetView guid="{931AA63B-6827-4BF4-8E25-ED232A88A09C}">
      <selection activeCell="C8" sqref="C8"/>
      <pageMargins left="0.7" right="0.7" top="0.75" bottom="0.75" header="0.3" footer="0.3"/>
    </customSheetView>
    <customSheetView guid="{3AD1D9CC-D162-4119-AFCC-0AF9105FB248}">
      <selection activeCell="C31" sqref="C31"/>
      <pageMargins left="0.7" right="0.7" top="0.75" bottom="0.75" header="0.3" footer="0.3"/>
    </customSheetView>
    <customSheetView guid="{7CCD1884-1631-4809-8751-AE0939C32419}">
      <selection activeCell="E26" sqref="E26"/>
      <pageMargins left="0.7" right="0.7" top="0.75" bottom="0.75" header="0.3" footer="0.3"/>
    </customSheetView>
    <customSheetView guid="{D2C72E70-F766-4D56-9E10-3C91A63BB7F3}">
      <selection activeCell="B22" sqref="B22"/>
      <pageMargins left="0.7" right="0.7" top="0.75" bottom="0.75" header="0.3" footer="0.3"/>
      <pageSetup paperSize="9" orientation="portrait" r:id="rId9"/>
    </customSheetView>
    <customSheetView guid="{A7B3A108-9CF6-4687-9321-110D304B17B9}">
      <selection activeCell="H25" sqref="H25"/>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FB7DEBE1-1047-4BE4-82FD-4BCA0CA8DD58}">
      <selection activeCell="D12" sqref="D12"/>
      <pageMargins left="0.7" right="0.7" top="0.75" bottom="0.75" header="0.3" footer="0.3"/>
    </customSheetView>
    <customSheetView guid="{8A1326BD-F0AB-414F-9F91-C2BB94CC9C17}">
      <selection activeCell="H25" sqref="H25"/>
      <pageMargins left="0.7" right="0.7" top="0.75" bottom="0.75" header="0.3" footer="0.3"/>
    </customSheetView>
    <customSheetView guid="{F0048D33-26BA-4893-8BCC-88CEF82FEBB6}">
      <selection activeCell="H38" sqref="H38"/>
      <pageMargins left="0.7" right="0.7" top="0.75" bottom="0.75" header="0.3" footer="0.3"/>
      <pageSetup paperSize="9" orientation="portrait" r:id="rId10"/>
    </customSheetView>
    <customSheetView guid="{0780CBEB-AF66-401E-9AFD-5F77700585BC}">
      <selection activeCell="B39" sqref="B39"/>
      <pageMargins left="0.7" right="0.7" top="0.75" bottom="0.75" header="0.3" footer="0.3"/>
    </customSheetView>
    <customSheetView guid="{F536E858-E5B2-4B36-88FC-BE776803F921}">
      <selection activeCell="C8" sqref="C8"/>
      <pageMargins left="0.7" right="0.7" top="0.75" bottom="0.75" header="0.3" footer="0.3"/>
    </customSheetView>
    <customSheetView guid="{70E7FFDC-983F-46F7-B68F-0BE0A8C942E0}">
      <selection activeCell="B19" sqref="B19"/>
      <pageMargins left="0.7" right="0.7" top="0.75" bottom="0.75" header="0.3" footer="0.3"/>
    </customSheetView>
    <customSheetView guid="{7CA1DEE6-746E-4947-9BED-24AAED6E8B57}">
      <selection activeCell="B25" sqref="B25"/>
      <pageMargins left="0.7" right="0.7" top="0.75" bottom="0.75" header="0.3" footer="0.3"/>
      <pageSetup paperSize="9" orientation="portrait" r:id="rId11"/>
    </customSheetView>
    <customSheetView guid="{FD092655-EBEC-4730-9895-1567D9B70D5F}">
      <selection activeCell="C8" sqref="C8"/>
      <pageMargins left="0.7" right="0.7" top="0.75" bottom="0.75" header="0.3" footer="0.3"/>
    </customSheetView>
    <customSheetView guid="{59094C18-3CB5-482F-AA6A-9C313A318EBB}">
      <selection activeCell="C8" sqref="C8"/>
      <pageMargins left="0.7" right="0.7" top="0.75" bottom="0.75" header="0.3" footer="0.3"/>
      <pageSetup paperSize="9" orientation="portrait" r:id="rId12"/>
    </customSheetView>
    <customSheetView guid="{08462586-B7E0-434D-B6F4-B2B21EAA5D46}">
      <selection activeCell="C8" sqref="C8"/>
      <pageMargins left="0.7" right="0.7" top="0.75" bottom="0.75" header="0.3" footer="0.3"/>
      <pageSetup paperSize="9" orientation="portrait" r:id="rId13"/>
    </customSheetView>
    <customSheetView guid="{F277ACEF-9FF8-431F-8537-DE60B790AA4F}">
      <selection activeCell="B26" sqref="B26"/>
      <pageMargins left="0.7" right="0.7" top="0.75" bottom="0.75" header="0.3" footer="0.3"/>
    </customSheetView>
    <customSheetView guid="{3FCB7B24-049F-4685-83CB-5231093E0117}" topLeftCell="A9">
      <selection activeCell="F24" sqref="F24"/>
      <pageMargins left="0.7" right="0.7" top="0.75" bottom="0.75" header="0.3" footer="0.3"/>
      <pageSetup paperSize="9" orientation="portrait" r:id="rId14"/>
    </customSheetView>
    <customSheetView guid="{5AF40965-2356-4A48-B6FA-CB814CA4D7B2}">
      <selection activeCell="C8" sqref="C8"/>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selection activeCell="C8" sqref="C8"/>
      <pageMargins left="0.7" right="0.7" top="0.75" bottom="0.75" header="0.3" footer="0.3"/>
      <pageSetup paperSize="9" orientation="portrait" r:id="rId17"/>
    </customSheetView>
    <customSheetView guid="{5DDDA852-2807-4645-BC75-EBD4EF3323A7}">
      <selection activeCell="E26" sqref="E26"/>
      <pageMargins left="0.7" right="0.7" top="0.75" bottom="0.75" header="0.3" footer="0.3"/>
      <pageSetup paperSize="9" orientation="portrait" r:id="rId18"/>
    </customSheetView>
  </customSheetViews>
  <mergeCells count="1">
    <mergeCell ref="C11:D11"/>
  </mergeCells>
  <pageMargins left="0.7" right="0.7" top="0.75" bottom="0.75" header="0.3" footer="0.3"/>
  <pageSetup paperSize="9" orientation="portrait" r:id="rId19"/>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249977111117893"/>
  </sheetPr>
  <dimension ref="A1:P190"/>
  <sheetViews>
    <sheetView showGridLines="0" topLeftCell="A21" workbookViewId="0">
      <selection activeCell="S29" sqref="S29"/>
    </sheetView>
  </sheetViews>
  <sheetFormatPr defaultColWidth="9.140625" defaultRowHeight="12"/>
  <cols>
    <col min="1" max="1" width="5.85546875" style="3" customWidth="1"/>
    <col min="2" max="2" width="10.85546875" style="3" customWidth="1"/>
    <col min="3" max="3" width="17.42578125" style="3" bestFit="1" customWidth="1"/>
    <col min="4" max="4" width="16.5703125" style="3" bestFit="1" customWidth="1"/>
    <col min="5" max="5" width="14" style="3" customWidth="1"/>
    <col min="6" max="6" width="11.140625" style="3" customWidth="1"/>
    <col min="7" max="9" width="9.140625" style="3"/>
    <col min="10" max="10" width="12.140625" style="3" customWidth="1"/>
    <col min="11" max="15" width="9.140625" style="3"/>
    <col min="16" max="16" width="30.5703125" style="3" customWidth="1"/>
    <col min="17" max="16384" width="9.140625" style="3"/>
  </cols>
  <sheetData>
    <row r="1" spans="1:16" ht="12.75">
      <c r="A1" s="505" t="str">
        <f>HYPERLINK("#INDEX!A2","back to index page")</f>
        <v>back to index page</v>
      </c>
      <c r="B1" s="761"/>
      <c r="C1" s="761"/>
    </row>
    <row r="2" spans="1:16" ht="12.75">
      <c r="A2"/>
    </row>
    <row r="3" spans="1:16" ht="12.75">
      <c r="A3"/>
    </row>
    <row r="4" spans="1:16" ht="12.75">
      <c r="A4"/>
    </row>
    <row r="5" spans="1:16" ht="12.75">
      <c r="A5"/>
    </row>
    <row r="6" spans="1:16" ht="12.75">
      <c r="A6"/>
    </row>
    <row r="7" spans="1:16" ht="12.75">
      <c r="A7"/>
    </row>
    <row r="8" spans="1:16" ht="12.75">
      <c r="A8"/>
    </row>
    <row r="9" spans="1:16" ht="27" customHeight="1">
      <c r="B9" s="904" t="s">
        <v>1643</v>
      </c>
      <c r="C9" s="904"/>
      <c r="D9" s="904"/>
      <c r="E9" s="904"/>
      <c r="F9" s="904"/>
      <c r="G9" s="904"/>
      <c r="H9" s="904"/>
      <c r="I9" s="904"/>
      <c r="J9" s="904"/>
      <c r="K9" s="904"/>
      <c r="L9" s="904"/>
    </row>
    <row r="11" spans="1:16" ht="12.75" customHeight="1">
      <c r="I11" s="812" t="s">
        <v>534</v>
      </c>
      <c r="J11" s="812"/>
      <c r="K11" s="812"/>
      <c r="L11" s="812"/>
    </row>
    <row r="12" spans="1:16" ht="36" customHeight="1">
      <c r="B12" s="907" t="s">
        <v>542</v>
      </c>
      <c r="C12" s="909"/>
      <c r="D12" s="905" t="s">
        <v>553</v>
      </c>
      <c r="E12" s="905" t="s">
        <v>554</v>
      </c>
      <c r="F12" s="465"/>
      <c r="G12" s="911" t="s">
        <v>543</v>
      </c>
      <c r="H12" s="912"/>
      <c r="I12" s="913"/>
      <c r="J12" s="914" t="s">
        <v>1068</v>
      </c>
      <c r="K12" s="905" t="s">
        <v>544</v>
      </c>
      <c r="L12" s="905" t="s">
        <v>545</v>
      </c>
    </row>
    <row r="13" spans="1:16" ht="84" customHeight="1">
      <c r="B13" s="908"/>
      <c r="C13" s="910"/>
      <c r="D13" s="906"/>
      <c r="E13" s="906"/>
      <c r="F13" s="444"/>
      <c r="G13" s="129" t="s">
        <v>546</v>
      </c>
      <c r="H13" s="129" t="s">
        <v>547</v>
      </c>
      <c r="I13" s="129" t="s">
        <v>66</v>
      </c>
      <c r="J13" s="906"/>
      <c r="K13" s="906"/>
      <c r="L13" s="906"/>
      <c r="P13" s="799" t="s">
        <v>1911</v>
      </c>
    </row>
    <row r="14" spans="1:16" s="125" customFormat="1">
      <c r="B14" s="124"/>
      <c r="C14" s="124"/>
      <c r="D14" s="466" t="s">
        <v>33</v>
      </c>
      <c r="E14" s="466" t="s">
        <v>1558</v>
      </c>
      <c r="F14" s="466" t="s">
        <v>1046</v>
      </c>
      <c r="G14" s="466" t="s">
        <v>1047</v>
      </c>
      <c r="H14" s="466" t="s">
        <v>1048</v>
      </c>
      <c r="I14" s="466" t="s">
        <v>1115</v>
      </c>
      <c r="J14" s="466" t="s">
        <v>1116</v>
      </c>
      <c r="K14" s="466" t="s">
        <v>1117</v>
      </c>
      <c r="L14" s="466" t="s">
        <v>1118</v>
      </c>
      <c r="P14" s="800" t="s">
        <v>1878</v>
      </c>
    </row>
    <row r="15" spans="1:16">
      <c r="B15" s="173" t="s">
        <v>245</v>
      </c>
      <c r="C15" s="4" t="s">
        <v>548</v>
      </c>
      <c r="D15" s="174"/>
      <c r="E15" s="174"/>
      <c r="F15" s="174"/>
      <c r="G15" s="174"/>
      <c r="H15" s="174"/>
      <c r="I15" s="174"/>
      <c r="J15" s="174"/>
      <c r="K15" s="174"/>
      <c r="L15" s="174"/>
      <c r="P15" s="800" t="s">
        <v>1879</v>
      </c>
    </row>
    <row r="16" spans="1:16">
      <c r="B16" s="4"/>
      <c r="C16" s="175" t="s">
        <v>67</v>
      </c>
      <c r="D16" s="145">
        <v>23825499</v>
      </c>
      <c r="E16" s="176">
        <v>0</v>
      </c>
      <c r="F16" s="758">
        <v>23825499</v>
      </c>
      <c r="G16" s="177">
        <v>1306465</v>
      </c>
      <c r="H16" s="176">
        <v>0</v>
      </c>
      <c r="I16" s="177">
        <v>1306465</v>
      </c>
      <c r="J16" s="177">
        <v>16330813</v>
      </c>
      <c r="K16" s="296">
        <v>0.96109999999999995</v>
      </c>
      <c r="L16" s="178">
        <v>0.02</v>
      </c>
      <c r="P16" s="800" t="s">
        <v>1880</v>
      </c>
    </row>
    <row r="17" spans="2:16">
      <c r="B17" s="4"/>
      <c r="C17" s="175" t="s">
        <v>75</v>
      </c>
      <c r="D17" s="145">
        <v>406465</v>
      </c>
      <c r="E17" s="176">
        <v>0</v>
      </c>
      <c r="F17" s="176">
        <v>406465</v>
      </c>
      <c r="G17" s="176">
        <v>6619</v>
      </c>
      <c r="H17" s="176">
        <v>0</v>
      </c>
      <c r="I17" s="177">
        <v>6619</v>
      </c>
      <c r="J17" s="177">
        <v>82732</v>
      </c>
      <c r="K17" s="296">
        <v>4.8999999999999998E-3</v>
      </c>
      <c r="L17" s="178">
        <v>5.0000000000000001E-3</v>
      </c>
      <c r="P17" s="800" t="s">
        <v>1881</v>
      </c>
    </row>
    <row r="18" spans="2:16">
      <c r="B18" s="127"/>
      <c r="C18" s="175" t="s">
        <v>72</v>
      </c>
      <c r="D18" s="145">
        <v>297383</v>
      </c>
      <c r="E18" s="176">
        <v>0</v>
      </c>
      <c r="F18" s="176">
        <v>297383</v>
      </c>
      <c r="G18" s="176">
        <v>23642</v>
      </c>
      <c r="H18" s="176">
        <v>0</v>
      </c>
      <c r="I18" s="177">
        <v>23642</v>
      </c>
      <c r="J18" s="177">
        <v>295522</v>
      </c>
      <c r="K18" s="296">
        <v>1.7399999999999999E-2</v>
      </c>
      <c r="L18" s="178">
        <v>0.02</v>
      </c>
      <c r="P18" s="800" t="s">
        <v>1882</v>
      </c>
    </row>
    <row r="19" spans="2:16">
      <c r="B19" s="4"/>
      <c r="C19" s="180" t="s">
        <v>70</v>
      </c>
      <c r="D19" s="145">
        <v>177326</v>
      </c>
      <c r="E19" s="176">
        <v>0</v>
      </c>
      <c r="F19" s="176">
        <v>177326</v>
      </c>
      <c r="G19" s="176">
        <v>6643</v>
      </c>
      <c r="H19" s="176">
        <v>0</v>
      </c>
      <c r="I19" s="177">
        <v>6643</v>
      </c>
      <c r="J19" s="177">
        <v>83041</v>
      </c>
      <c r="K19" s="296">
        <v>4.8999999999999998E-3</v>
      </c>
      <c r="L19" s="178">
        <v>0</v>
      </c>
      <c r="P19" s="800" t="s">
        <v>1883</v>
      </c>
    </row>
    <row r="20" spans="2:16">
      <c r="B20" s="4"/>
      <c r="C20" s="175" t="s">
        <v>95</v>
      </c>
      <c r="D20" s="145">
        <v>64336</v>
      </c>
      <c r="E20" s="176">
        <v>0</v>
      </c>
      <c r="F20" s="176">
        <v>64336</v>
      </c>
      <c r="G20" s="176">
        <v>60</v>
      </c>
      <c r="H20" s="176">
        <v>0</v>
      </c>
      <c r="I20" s="177">
        <v>60</v>
      </c>
      <c r="J20" s="177">
        <v>753</v>
      </c>
      <c r="K20" s="296">
        <v>0</v>
      </c>
      <c r="L20" s="178">
        <v>0</v>
      </c>
      <c r="P20" s="800" t="s">
        <v>1884</v>
      </c>
    </row>
    <row r="21" spans="2:16">
      <c r="B21" s="4"/>
      <c r="C21" s="175" t="s">
        <v>86</v>
      </c>
      <c r="D21" s="145">
        <v>36724</v>
      </c>
      <c r="E21" s="176">
        <v>0</v>
      </c>
      <c r="F21" s="176">
        <v>36724</v>
      </c>
      <c r="G21" s="176">
        <v>2426</v>
      </c>
      <c r="H21" s="176">
        <v>0</v>
      </c>
      <c r="I21" s="177">
        <v>2426</v>
      </c>
      <c r="J21" s="177">
        <v>30329</v>
      </c>
      <c r="K21" s="296">
        <v>1.8E-3</v>
      </c>
      <c r="L21" s="178">
        <v>0</v>
      </c>
      <c r="P21" s="800" t="s">
        <v>631</v>
      </c>
    </row>
    <row r="22" spans="2:16">
      <c r="B22" s="4"/>
      <c r="C22" s="175" t="s">
        <v>556</v>
      </c>
      <c r="D22" s="145">
        <v>33668</v>
      </c>
      <c r="E22" s="176">
        <v>0</v>
      </c>
      <c r="F22" s="176">
        <v>33668</v>
      </c>
      <c r="G22" s="176">
        <v>2516</v>
      </c>
      <c r="H22" s="176">
        <v>0</v>
      </c>
      <c r="I22" s="177">
        <v>2516</v>
      </c>
      <c r="J22" s="177">
        <v>31454</v>
      </c>
      <c r="K22" s="296">
        <v>1.9E-3</v>
      </c>
      <c r="L22" s="178">
        <v>0</v>
      </c>
      <c r="P22" s="800" t="s">
        <v>93</v>
      </c>
    </row>
    <row r="23" spans="2:16">
      <c r="B23" s="4"/>
      <c r="C23" s="179" t="s">
        <v>71</v>
      </c>
      <c r="D23" s="145">
        <v>26880</v>
      </c>
      <c r="E23" s="176">
        <v>0</v>
      </c>
      <c r="F23" s="176">
        <v>26880</v>
      </c>
      <c r="G23" s="176">
        <v>1939</v>
      </c>
      <c r="H23" s="176">
        <v>0</v>
      </c>
      <c r="I23" s="177">
        <v>1939</v>
      </c>
      <c r="J23" s="177">
        <v>24236</v>
      </c>
      <c r="K23" s="296">
        <v>1.4E-3</v>
      </c>
      <c r="L23" s="178">
        <v>0</v>
      </c>
      <c r="P23" s="800" t="s">
        <v>1885</v>
      </c>
    </row>
    <row r="24" spans="2:16">
      <c r="B24" s="4"/>
      <c r="C24" s="180" t="s">
        <v>74</v>
      </c>
      <c r="D24" s="145">
        <v>26125</v>
      </c>
      <c r="E24" s="176">
        <v>0</v>
      </c>
      <c r="F24" s="176">
        <v>26125</v>
      </c>
      <c r="G24" s="176">
        <v>1836</v>
      </c>
      <c r="H24" s="176">
        <v>0</v>
      </c>
      <c r="I24" s="177">
        <v>1836</v>
      </c>
      <c r="J24" s="177">
        <v>22956</v>
      </c>
      <c r="K24" s="296">
        <v>1.4E-3</v>
      </c>
      <c r="L24" s="178">
        <v>0.01</v>
      </c>
      <c r="P24" s="800" t="s">
        <v>1886</v>
      </c>
    </row>
    <row r="25" spans="2:16">
      <c r="B25" s="186"/>
      <c r="C25" s="175" t="s">
        <v>894</v>
      </c>
      <c r="D25" s="145">
        <v>20493</v>
      </c>
      <c r="E25" s="176">
        <v>0</v>
      </c>
      <c r="F25" s="176">
        <v>20493</v>
      </c>
      <c r="G25" s="176">
        <v>1617</v>
      </c>
      <c r="H25" s="176">
        <v>0</v>
      </c>
      <c r="I25" s="177">
        <v>1617</v>
      </c>
      <c r="J25" s="177">
        <v>20214</v>
      </c>
      <c r="K25" s="296">
        <v>1.1999999999999999E-3</v>
      </c>
      <c r="L25" s="178">
        <v>0</v>
      </c>
      <c r="P25" s="800" t="s">
        <v>1887</v>
      </c>
    </row>
    <row r="26" spans="2:16">
      <c r="B26" s="4"/>
      <c r="C26" s="175" t="s">
        <v>82</v>
      </c>
      <c r="D26" s="145">
        <v>16018</v>
      </c>
      <c r="E26" s="176">
        <v>0</v>
      </c>
      <c r="F26" s="758">
        <v>16018</v>
      </c>
      <c r="G26" s="177">
        <v>444</v>
      </c>
      <c r="H26" s="176">
        <v>0</v>
      </c>
      <c r="I26" s="177">
        <v>444</v>
      </c>
      <c r="J26" s="177">
        <v>5545</v>
      </c>
      <c r="K26" s="296">
        <v>2.9999999999999997E-4</v>
      </c>
      <c r="L26" s="178">
        <v>0</v>
      </c>
      <c r="P26" s="800" t="s">
        <v>630</v>
      </c>
    </row>
    <row r="27" spans="2:16">
      <c r="B27" s="4"/>
      <c r="C27" s="180" t="s">
        <v>98</v>
      </c>
      <c r="D27" s="145">
        <v>10844</v>
      </c>
      <c r="E27" s="176">
        <v>0</v>
      </c>
      <c r="F27" s="176">
        <v>10844</v>
      </c>
      <c r="G27" s="176">
        <v>577</v>
      </c>
      <c r="H27" s="176">
        <v>0</v>
      </c>
      <c r="I27" s="177">
        <v>577</v>
      </c>
      <c r="J27" s="177">
        <v>7217</v>
      </c>
      <c r="K27" s="296">
        <v>4.0000000000000002E-4</v>
      </c>
      <c r="L27" s="178">
        <v>7.4999999999999997E-3</v>
      </c>
      <c r="P27" s="800" t="s">
        <v>1888</v>
      </c>
    </row>
    <row r="28" spans="2:16">
      <c r="B28" s="4"/>
      <c r="C28" s="179" t="s">
        <v>89</v>
      </c>
      <c r="D28" s="145">
        <v>9321</v>
      </c>
      <c r="E28" s="176">
        <v>0</v>
      </c>
      <c r="F28" s="176">
        <v>9321</v>
      </c>
      <c r="G28" s="176">
        <v>391</v>
      </c>
      <c r="H28" s="176">
        <v>0</v>
      </c>
      <c r="I28" s="177">
        <v>391</v>
      </c>
      <c r="J28" s="177">
        <v>4882</v>
      </c>
      <c r="K28" s="296">
        <v>2.9999999999999997E-4</v>
      </c>
      <c r="L28" s="178">
        <v>0.01</v>
      </c>
      <c r="P28" s="800" t="s">
        <v>606</v>
      </c>
    </row>
    <row r="29" spans="2:16">
      <c r="B29" s="4"/>
      <c r="C29" s="59" t="s">
        <v>68</v>
      </c>
      <c r="D29" s="145">
        <v>8488</v>
      </c>
      <c r="E29" s="176">
        <v>0</v>
      </c>
      <c r="F29" s="176">
        <v>8488</v>
      </c>
      <c r="G29" s="176">
        <v>541</v>
      </c>
      <c r="H29" s="176">
        <v>0</v>
      </c>
      <c r="I29" s="177">
        <v>541</v>
      </c>
      <c r="J29" s="177">
        <v>6762</v>
      </c>
      <c r="K29" s="296">
        <v>4.0000000000000002E-4</v>
      </c>
      <c r="L29" s="178">
        <v>0</v>
      </c>
      <c r="P29" s="800" t="s">
        <v>1889</v>
      </c>
    </row>
    <row r="30" spans="2:16">
      <c r="B30" s="4"/>
      <c r="C30" s="59" t="s">
        <v>629</v>
      </c>
      <c r="D30" s="145">
        <v>8151</v>
      </c>
      <c r="E30" s="176">
        <v>0</v>
      </c>
      <c r="F30" s="176">
        <v>8151</v>
      </c>
      <c r="G30" s="176">
        <v>550</v>
      </c>
      <c r="H30" s="176">
        <v>0</v>
      </c>
      <c r="I30" s="177">
        <v>550</v>
      </c>
      <c r="J30" s="177">
        <v>6872</v>
      </c>
      <c r="K30" s="296">
        <v>4.0000000000000002E-4</v>
      </c>
      <c r="L30" s="178">
        <v>0</v>
      </c>
      <c r="P30" s="800" t="s">
        <v>1890</v>
      </c>
    </row>
    <row r="31" spans="2:16">
      <c r="B31" s="4"/>
      <c r="C31" s="175" t="s">
        <v>73</v>
      </c>
      <c r="D31" s="145">
        <v>6890</v>
      </c>
      <c r="E31" s="176">
        <v>0</v>
      </c>
      <c r="F31" s="758">
        <v>6890</v>
      </c>
      <c r="G31" s="177">
        <v>444</v>
      </c>
      <c r="H31" s="176">
        <v>0</v>
      </c>
      <c r="I31" s="177">
        <v>444</v>
      </c>
      <c r="J31" s="177">
        <v>5548</v>
      </c>
      <c r="K31" s="296">
        <v>2.9999999999999997E-4</v>
      </c>
      <c r="L31" s="178">
        <v>0.02</v>
      </c>
      <c r="P31" s="800" t="s">
        <v>1891</v>
      </c>
    </row>
    <row r="32" spans="2:16">
      <c r="B32" s="4"/>
      <c r="C32" s="175" t="s">
        <v>90</v>
      </c>
      <c r="D32" s="145">
        <v>5406</v>
      </c>
      <c r="E32" s="176">
        <v>0</v>
      </c>
      <c r="F32" s="176">
        <v>5406</v>
      </c>
      <c r="G32" s="176">
        <v>258</v>
      </c>
      <c r="H32" s="176">
        <v>0</v>
      </c>
      <c r="I32" s="177">
        <v>258</v>
      </c>
      <c r="J32" s="177">
        <v>3228</v>
      </c>
      <c r="K32" s="296">
        <v>2.0000000000000001E-4</v>
      </c>
      <c r="L32" s="178">
        <v>0.01</v>
      </c>
      <c r="P32" s="800" t="s">
        <v>1892</v>
      </c>
    </row>
    <row r="33" spans="2:16">
      <c r="B33" s="127"/>
      <c r="C33" s="175" t="s">
        <v>97</v>
      </c>
      <c r="D33" s="145">
        <v>5306</v>
      </c>
      <c r="E33" s="176">
        <v>0</v>
      </c>
      <c r="F33" s="176">
        <v>5306</v>
      </c>
      <c r="G33" s="176">
        <v>172</v>
      </c>
      <c r="H33" s="176">
        <v>0</v>
      </c>
      <c r="I33" s="177">
        <v>172</v>
      </c>
      <c r="J33" s="177">
        <v>2152</v>
      </c>
      <c r="K33" s="296">
        <v>1E-4</v>
      </c>
      <c r="L33" s="178">
        <v>0</v>
      </c>
      <c r="P33" s="800" t="s">
        <v>1893</v>
      </c>
    </row>
    <row r="34" spans="2:16">
      <c r="B34" s="4"/>
      <c r="C34" s="180" t="s">
        <v>78</v>
      </c>
      <c r="D34" s="145">
        <v>3883</v>
      </c>
      <c r="E34" s="176">
        <v>0</v>
      </c>
      <c r="F34" s="176">
        <v>3883</v>
      </c>
      <c r="G34" s="176">
        <v>172</v>
      </c>
      <c r="H34" s="176">
        <v>0</v>
      </c>
      <c r="I34" s="177">
        <v>172</v>
      </c>
      <c r="J34" s="177">
        <v>2155</v>
      </c>
      <c r="K34" s="296">
        <v>1E-4</v>
      </c>
      <c r="L34" s="178">
        <v>1.2500000000000001E-2</v>
      </c>
      <c r="P34" s="800" t="s">
        <v>1894</v>
      </c>
    </row>
    <row r="35" spans="2:16">
      <c r="B35" s="4"/>
      <c r="C35" s="175" t="s">
        <v>80</v>
      </c>
      <c r="D35" s="145">
        <v>3641</v>
      </c>
      <c r="E35" s="176">
        <v>0</v>
      </c>
      <c r="F35" s="176">
        <v>3641</v>
      </c>
      <c r="G35" s="176">
        <v>168</v>
      </c>
      <c r="H35" s="176">
        <v>0</v>
      </c>
      <c r="I35" s="177">
        <v>168</v>
      </c>
      <c r="J35" s="177">
        <v>2099</v>
      </c>
      <c r="K35" s="296">
        <v>1E-4</v>
      </c>
      <c r="L35" s="178">
        <v>0</v>
      </c>
      <c r="P35" s="800" t="s">
        <v>1895</v>
      </c>
    </row>
    <row r="36" spans="2:16">
      <c r="B36" s="4"/>
      <c r="C36" s="175" t="s">
        <v>93</v>
      </c>
      <c r="D36" s="145">
        <v>3492</v>
      </c>
      <c r="E36" s="176">
        <v>0</v>
      </c>
      <c r="F36" s="176">
        <v>3492</v>
      </c>
      <c r="G36" s="176">
        <v>148</v>
      </c>
      <c r="H36" s="176">
        <v>0</v>
      </c>
      <c r="I36" s="177">
        <v>148</v>
      </c>
      <c r="J36" s="177">
        <v>1847</v>
      </c>
      <c r="K36" s="296">
        <v>1E-4</v>
      </c>
      <c r="L36" s="178">
        <v>0</v>
      </c>
      <c r="P36" s="800" t="s">
        <v>640</v>
      </c>
    </row>
    <row r="37" spans="2:16">
      <c r="B37" s="4"/>
      <c r="C37" s="175" t="s">
        <v>99</v>
      </c>
      <c r="D37" s="145">
        <v>3436</v>
      </c>
      <c r="E37" s="176">
        <v>0</v>
      </c>
      <c r="F37" s="176">
        <v>3436</v>
      </c>
      <c r="G37" s="176">
        <v>217</v>
      </c>
      <c r="H37" s="176">
        <v>0</v>
      </c>
      <c r="I37" s="177">
        <v>217</v>
      </c>
      <c r="J37" s="177">
        <v>2715</v>
      </c>
      <c r="K37" s="296">
        <v>2.0000000000000001E-4</v>
      </c>
      <c r="L37" s="178">
        <v>0.02</v>
      </c>
      <c r="P37" s="800" t="s">
        <v>1896</v>
      </c>
    </row>
    <row r="38" spans="2:16">
      <c r="B38" s="4"/>
      <c r="C38" s="179" t="s">
        <v>84</v>
      </c>
      <c r="D38" s="145">
        <v>3356</v>
      </c>
      <c r="E38" s="176">
        <v>0</v>
      </c>
      <c r="F38" s="176">
        <v>3356</v>
      </c>
      <c r="G38" s="176">
        <v>117</v>
      </c>
      <c r="H38" s="176">
        <v>0</v>
      </c>
      <c r="I38" s="177">
        <v>117</v>
      </c>
      <c r="J38" s="177">
        <v>1466</v>
      </c>
      <c r="K38" s="296">
        <v>1E-4</v>
      </c>
      <c r="L38" s="178">
        <v>0</v>
      </c>
      <c r="P38" s="800" t="s">
        <v>1897</v>
      </c>
    </row>
    <row r="39" spans="2:16">
      <c r="B39" s="4"/>
      <c r="C39" s="180" t="s">
        <v>83</v>
      </c>
      <c r="D39" s="145">
        <v>2931</v>
      </c>
      <c r="E39" s="176">
        <v>0</v>
      </c>
      <c r="F39" s="176">
        <v>2931</v>
      </c>
      <c r="G39" s="176">
        <v>145</v>
      </c>
      <c r="H39" s="176">
        <v>0</v>
      </c>
      <c r="I39" s="177">
        <v>145</v>
      </c>
      <c r="J39" s="177">
        <v>1816</v>
      </c>
      <c r="K39" s="296">
        <v>1E-4</v>
      </c>
      <c r="L39" s="178">
        <v>0</v>
      </c>
      <c r="P39" s="800" t="s">
        <v>1898</v>
      </c>
    </row>
    <row r="40" spans="2:16">
      <c r="B40" s="186"/>
      <c r="C40" s="175" t="s">
        <v>69</v>
      </c>
      <c r="D40" s="145">
        <v>2473</v>
      </c>
      <c r="E40" s="176">
        <v>0</v>
      </c>
      <c r="F40" s="176">
        <v>2473</v>
      </c>
      <c r="G40" s="176">
        <v>137</v>
      </c>
      <c r="H40" s="176">
        <v>0</v>
      </c>
      <c r="I40" s="177">
        <v>137</v>
      </c>
      <c r="J40" s="177">
        <v>1715</v>
      </c>
      <c r="K40" s="296">
        <v>1E-4</v>
      </c>
      <c r="L40" s="178">
        <v>0</v>
      </c>
      <c r="P40" s="800" t="s">
        <v>1899</v>
      </c>
    </row>
    <row r="41" spans="2:16">
      <c r="B41" s="4"/>
      <c r="C41" s="175" t="s">
        <v>566</v>
      </c>
      <c r="D41" s="145">
        <v>2438</v>
      </c>
      <c r="E41" s="176">
        <v>0</v>
      </c>
      <c r="F41" s="758">
        <v>2438</v>
      </c>
      <c r="G41" s="177">
        <v>98</v>
      </c>
      <c r="H41" s="176">
        <v>0</v>
      </c>
      <c r="I41" s="177">
        <v>98</v>
      </c>
      <c r="J41" s="177">
        <v>1221</v>
      </c>
      <c r="K41" s="296">
        <v>1E-4</v>
      </c>
      <c r="L41" s="178">
        <v>1.4999999999999999E-2</v>
      </c>
      <c r="P41" s="800" t="s">
        <v>1883</v>
      </c>
    </row>
    <row r="42" spans="2:16">
      <c r="B42" s="4"/>
      <c r="C42" s="180" t="s">
        <v>76</v>
      </c>
      <c r="D42" s="145">
        <v>2140</v>
      </c>
      <c r="E42" s="176">
        <v>0</v>
      </c>
      <c r="F42" s="176">
        <v>2140</v>
      </c>
      <c r="G42" s="176">
        <v>142</v>
      </c>
      <c r="H42" s="176">
        <v>0</v>
      </c>
      <c r="I42" s="177">
        <v>142</v>
      </c>
      <c r="J42" s="177">
        <v>1772</v>
      </c>
      <c r="K42" s="296">
        <v>1E-4</v>
      </c>
      <c r="L42" s="178">
        <v>0</v>
      </c>
      <c r="P42" s="800" t="s">
        <v>1900</v>
      </c>
    </row>
    <row r="43" spans="2:16">
      <c r="B43" s="4"/>
      <c r="C43" s="179" t="s">
        <v>94</v>
      </c>
      <c r="D43" s="145">
        <v>1919</v>
      </c>
      <c r="E43" s="176">
        <v>0</v>
      </c>
      <c r="F43" s="176">
        <v>1919</v>
      </c>
      <c r="G43" s="176">
        <v>0</v>
      </c>
      <c r="H43" s="176">
        <v>0</v>
      </c>
      <c r="I43" s="177">
        <v>0</v>
      </c>
      <c r="J43" s="177">
        <v>0</v>
      </c>
      <c r="K43" s="296">
        <v>0</v>
      </c>
      <c r="L43" s="178">
        <v>0</v>
      </c>
      <c r="P43" s="800" t="s">
        <v>1901</v>
      </c>
    </row>
    <row r="44" spans="2:16">
      <c r="B44" s="4"/>
      <c r="C44" s="59" t="s">
        <v>264</v>
      </c>
      <c r="D44" s="145">
        <v>1745</v>
      </c>
      <c r="E44" s="176">
        <v>0</v>
      </c>
      <c r="F44" s="176">
        <v>1745</v>
      </c>
      <c r="G44" s="176">
        <v>132</v>
      </c>
      <c r="H44" s="176">
        <v>0</v>
      </c>
      <c r="I44" s="177">
        <v>132</v>
      </c>
      <c r="J44" s="177">
        <v>1648</v>
      </c>
      <c r="K44" s="296">
        <v>1E-4</v>
      </c>
      <c r="L44" s="178">
        <v>5.0000000000000001E-3</v>
      </c>
      <c r="P44" s="800" t="s">
        <v>101</v>
      </c>
    </row>
    <row r="45" spans="2:16">
      <c r="B45" s="4"/>
      <c r="C45" s="59" t="s">
        <v>77</v>
      </c>
      <c r="D45" s="145">
        <v>1618</v>
      </c>
      <c r="E45" s="176">
        <v>0</v>
      </c>
      <c r="F45" s="176">
        <v>1618</v>
      </c>
      <c r="G45" s="176">
        <v>58</v>
      </c>
      <c r="H45" s="176">
        <v>0</v>
      </c>
      <c r="I45" s="177">
        <v>58</v>
      </c>
      <c r="J45" s="177">
        <v>729</v>
      </c>
      <c r="K45" s="296">
        <v>0</v>
      </c>
      <c r="L45" s="178">
        <v>0</v>
      </c>
      <c r="P45" s="800" t="s">
        <v>1902</v>
      </c>
    </row>
    <row r="46" spans="2:16">
      <c r="B46" s="4"/>
      <c r="C46" s="175" t="s">
        <v>96</v>
      </c>
      <c r="D46" s="145">
        <v>1144</v>
      </c>
      <c r="E46" s="176">
        <v>0</v>
      </c>
      <c r="F46" s="758">
        <v>1144</v>
      </c>
      <c r="G46" s="177">
        <v>68</v>
      </c>
      <c r="H46" s="176">
        <v>0</v>
      </c>
      <c r="I46" s="177">
        <v>68</v>
      </c>
      <c r="J46" s="177">
        <v>845</v>
      </c>
      <c r="K46" s="296">
        <v>1E-4</v>
      </c>
      <c r="L46" s="178">
        <v>0</v>
      </c>
      <c r="P46" s="800" t="s">
        <v>641</v>
      </c>
    </row>
    <row r="47" spans="2:16">
      <c r="B47" s="4"/>
      <c r="C47" s="175" t="s">
        <v>92</v>
      </c>
      <c r="D47" s="145">
        <v>1025</v>
      </c>
      <c r="E47" s="176">
        <v>0</v>
      </c>
      <c r="F47" s="176">
        <v>1025</v>
      </c>
      <c r="G47" s="176">
        <v>44</v>
      </c>
      <c r="H47" s="176">
        <v>0</v>
      </c>
      <c r="I47" s="177">
        <v>44</v>
      </c>
      <c r="J47" s="177">
        <v>547</v>
      </c>
      <c r="K47" s="296">
        <v>0</v>
      </c>
      <c r="L47" s="178">
        <v>1.4999999999999999E-2</v>
      </c>
      <c r="P47" s="800" t="s">
        <v>1903</v>
      </c>
    </row>
    <row r="48" spans="2:16" ht="12" customHeight="1">
      <c r="B48" s="127"/>
      <c r="C48" s="175" t="s">
        <v>261</v>
      </c>
      <c r="D48" s="145">
        <v>907</v>
      </c>
      <c r="E48" s="176">
        <v>0</v>
      </c>
      <c r="F48" s="176">
        <v>907</v>
      </c>
      <c r="G48" s="176">
        <v>42</v>
      </c>
      <c r="H48" s="176">
        <v>0</v>
      </c>
      <c r="I48" s="177">
        <v>42</v>
      </c>
      <c r="J48" s="177">
        <v>529</v>
      </c>
      <c r="K48" s="296">
        <v>0</v>
      </c>
      <c r="L48" s="178">
        <v>0</v>
      </c>
      <c r="P48" s="800" t="s">
        <v>1904</v>
      </c>
    </row>
    <row r="49" spans="2:16">
      <c r="B49" s="4"/>
      <c r="C49" s="180" t="s">
        <v>642</v>
      </c>
      <c r="D49" s="145">
        <v>813</v>
      </c>
      <c r="E49" s="176">
        <v>0</v>
      </c>
      <c r="F49" s="176">
        <v>813</v>
      </c>
      <c r="G49" s="176">
        <v>36</v>
      </c>
      <c r="H49" s="176">
        <v>0</v>
      </c>
      <c r="I49" s="177">
        <v>36</v>
      </c>
      <c r="J49" s="177">
        <v>452</v>
      </c>
      <c r="K49" s="296">
        <v>0</v>
      </c>
      <c r="L49" s="178">
        <v>1.4999999999999999E-2</v>
      </c>
      <c r="P49" s="800" t="s">
        <v>1905</v>
      </c>
    </row>
    <row r="50" spans="2:16">
      <c r="B50" s="4"/>
      <c r="C50" s="175" t="s">
        <v>265</v>
      </c>
      <c r="D50" s="145">
        <v>794</v>
      </c>
      <c r="E50" s="176">
        <v>0</v>
      </c>
      <c r="F50" s="176">
        <v>794</v>
      </c>
      <c r="G50" s="176">
        <v>31</v>
      </c>
      <c r="H50" s="176">
        <v>0</v>
      </c>
      <c r="I50" s="177">
        <v>31</v>
      </c>
      <c r="J50" s="177">
        <v>393</v>
      </c>
      <c r="K50" s="296">
        <v>0</v>
      </c>
      <c r="L50" s="178">
        <v>0</v>
      </c>
      <c r="P50" s="800" t="s">
        <v>1906</v>
      </c>
    </row>
    <row r="51" spans="2:16">
      <c r="B51" s="4"/>
      <c r="C51" s="175" t="s">
        <v>87</v>
      </c>
      <c r="D51" s="145">
        <v>770</v>
      </c>
      <c r="E51" s="176">
        <v>0</v>
      </c>
      <c r="F51" s="176">
        <v>770</v>
      </c>
      <c r="G51" s="176">
        <v>31</v>
      </c>
      <c r="H51" s="176">
        <v>0</v>
      </c>
      <c r="I51" s="177">
        <v>31</v>
      </c>
      <c r="J51" s="177">
        <v>391</v>
      </c>
      <c r="K51" s="296">
        <v>0</v>
      </c>
      <c r="L51" s="178">
        <v>0</v>
      </c>
      <c r="P51" s="800" t="s">
        <v>1907</v>
      </c>
    </row>
    <row r="52" spans="2:16">
      <c r="B52" s="4"/>
      <c r="C52" s="175" t="s">
        <v>632</v>
      </c>
      <c r="D52" s="145">
        <v>744</v>
      </c>
      <c r="E52" s="176">
        <v>0</v>
      </c>
      <c r="F52" s="176">
        <v>744</v>
      </c>
      <c r="G52" s="176">
        <v>31</v>
      </c>
      <c r="H52" s="176">
        <v>0</v>
      </c>
      <c r="I52" s="177">
        <v>31</v>
      </c>
      <c r="J52" s="177">
        <v>388</v>
      </c>
      <c r="K52" s="296">
        <v>0</v>
      </c>
      <c r="L52" s="178">
        <v>2.5000000000000001E-2</v>
      </c>
      <c r="P52" s="800" t="s">
        <v>1908</v>
      </c>
    </row>
    <row r="53" spans="2:16">
      <c r="B53" s="4"/>
      <c r="C53" s="179" t="s">
        <v>262</v>
      </c>
      <c r="D53" s="145">
        <v>698</v>
      </c>
      <c r="E53" s="176">
        <v>0</v>
      </c>
      <c r="F53" s="176">
        <v>698</v>
      </c>
      <c r="G53" s="176">
        <v>38</v>
      </c>
      <c r="H53" s="176">
        <v>0</v>
      </c>
      <c r="I53" s="177">
        <v>38</v>
      </c>
      <c r="J53" s="177">
        <v>470</v>
      </c>
      <c r="K53" s="296">
        <v>0</v>
      </c>
      <c r="L53" s="178">
        <v>2.5000000000000001E-2</v>
      </c>
      <c r="P53" s="800" t="s">
        <v>1909</v>
      </c>
    </row>
    <row r="54" spans="2:16">
      <c r="B54" s="4"/>
      <c r="C54" s="180" t="s">
        <v>101</v>
      </c>
      <c r="D54" s="145">
        <v>636</v>
      </c>
      <c r="E54" s="176">
        <v>0</v>
      </c>
      <c r="F54" s="176">
        <v>636</v>
      </c>
      <c r="G54" s="176">
        <v>31</v>
      </c>
      <c r="H54" s="176">
        <v>0</v>
      </c>
      <c r="I54" s="177">
        <v>31</v>
      </c>
      <c r="J54" s="177">
        <v>389</v>
      </c>
      <c r="K54" s="296">
        <v>0</v>
      </c>
      <c r="L54" s="178">
        <v>0</v>
      </c>
      <c r="P54" s="800" t="s">
        <v>1910</v>
      </c>
    </row>
    <row r="55" spans="2:16">
      <c r="B55" s="186"/>
      <c r="C55" s="175" t="s">
        <v>100</v>
      </c>
      <c r="D55" s="145">
        <v>612</v>
      </c>
      <c r="E55" s="176">
        <v>0</v>
      </c>
      <c r="F55" s="176">
        <v>612</v>
      </c>
      <c r="G55" s="176">
        <v>28</v>
      </c>
      <c r="H55" s="176">
        <v>0</v>
      </c>
      <c r="I55" s="177">
        <v>28</v>
      </c>
      <c r="J55" s="177">
        <v>355</v>
      </c>
      <c r="K55" s="296">
        <v>0</v>
      </c>
      <c r="L55" s="178">
        <v>0</v>
      </c>
      <c r="P55" s="800" t="s">
        <v>1932</v>
      </c>
    </row>
    <row r="56" spans="2:16">
      <c r="B56" s="4"/>
      <c r="C56" s="175" t="s">
        <v>81</v>
      </c>
      <c r="D56" s="145">
        <v>602</v>
      </c>
      <c r="E56" s="176">
        <v>0</v>
      </c>
      <c r="F56" s="758">
        <v>602</v>
      </c>
      <c r="G56" s="177">
        <v>18</v>
      </c>
      <c r="H56" s="176">
        <v>0</v>
      </c>
      <c r="I56" s="177">
        <v>18</v>
      </c>
      <c r="J56" s="177">
        <v>229</v>
      </c>
      <c r="K56" s="296">
        <v>0</v>
      </c>
      <c r="L56" s="178">
        <v>0</v>
      </c>
    </row>
    <row r="57" spans="2:16">
      <c r="B57" s="4"/>
      <c r="C57" s="180" t="s">
        <v>263</v>
      </c>
      <c r="D57" s="145">
        <v>536</v>
      </c>
      <c r="E57" s="176">
        <v>0</v>
      </c>
      <c r="F57" s="176">
        <v>536</v>
      </c>
      <c r="G57" s="176">
        <v>21</v>
      </c>
      <c r="H57" s="176">
        <v>0</v>
      </c>
      <c r="I57" s="177">
        <v>21</v>
      </c>
      <c r="J57" s="177">
        <v>258</v>
      </c>
      <c r="K57" s="296">
        <v>0</v>
      </c>
      <c r="L57" s="178">
        <v>0</v>
      </c>
    </row>
    <row r="58" spans="2:16">
      <c r="B58" s="4"/>
      <c r="C58" s="179" t="s">
        <v>91</v>
      </c>
      <c r="D58" s="145">
        <v>523</v>
      </c>
      <c r="E58" s="176">
        <v>0</v>
      </c>
      <c r="F58" s="176">
        <v>523</v>
      </c>
      <c r="G58" s="176">
        <v>21</v>
      </c>
      <c r="H58" s="176">
        <v>0</v>
      </c>
      <c r="I58" s="177">
        <v>21</v>
      </c>
      <c r="J58" s="177">
        <v>268</v>
      </c>
      <c r="K58" s="296">
        <v>0</v>
      </c>
      <c r="L58" s="178">
        <v>0</v>
      </c>
    </row>
    <row r="59" spans="2:16" ht="13.5" customHeight="1">
      <c r="B59" s="4"/>
      <c r="C59" s="59" t="s">
        <v>641</v>
      </c>
      <c r="D59" s="145">
        <v>504</v>
      </c>
      <c r="E59" s="176">
        <v>0</v>
      </c>
      <c r="F59" s="176">
        <v>504</v>
      </c>
      <c r="G59" s="176">
        <v>20</v>
      </c>
      <c r="H59" s="176">
        <v>0</v>
      </c>
      <c r="I59" s="177">
        <v>20</v>
      </c>
      <c r="J59" s="177">
        <v>254</v>
      </c>
      <c r="K59" s="296">
        <v>0</v>
      </c>
      <c r="L59" s="178">
        <v>1.4999999999999999E-2</v>
      </c>
    </row>
    <row r="60" spans="2:16">
      <c r="B60" s="4"/>
      <c r="C60" s="59" t="s">
        <v>88</v>
      </c>
      <c r="D60" s="145">
        <v>427</v>
      </c>
      <c r="E60" s="176">
        <v>0</v>
      </c>
      <c r="F60" s="176">
        <v>427</v>
      </c>
      <c r="G60" s="176">
        <v>18</v>
      </c>
      <c r="H60" s="176">
        <v>0</v>
      </c>
      <c r="I60" s="177">
        <v>18</v>
      </c>
      <c r="J60" s="177">
        <v>230</v>
      </c>
      <c r="K60" s="296">
        <v>0</v>
      </c>
      <c r="L60" s="178">
        <v>0</v>
      </c>
    </row>
    <row r="61" spans="2:16">
      <c r="B61" s="4"/>
      <c r="C61" s="175" t="s">
        <v>703</v>
      </c>
      <c r="D61" s="145">
        <v>396</v>
      </c>
      <c r="E61" s="176">
        <v>0</v>
      </c>
      <c r="F61" s="758">
        <v>396</v>
      </c>
      <c r="G61" s="177">
        <v>31</v>
      </c>
      <c r="H61" s="176">
        <v>0</v>
      </c>
      <c r="I61" s="177">
        <v>31</v>
      </c>
      <c r="J61" s="177">
        <v>386</v>
      </c>
      <c r="K61" s="296">
        <v>0</v>
      </c>
      <c r="L61" s="178">
        <v>0</v>
      </c>
    </row>
    <row r="62" spans="2:16" ht="13.5" customHeight="1">
      <c r="B62" s="4"/>
      <c r="C62" s="175" t="s">
        <v>640</v>
      </c>
      <c r="D62" s="145">
        <v>390</v>
      </c>
      <c r="E62" s="176">
        <v>0</v>
      </c>
      <c r="F62" s="176">
        <v>390</v>
      </c>
      <c r="G62" s="176">
        <v>21</v>
      </c>
      <c r="H62" s="176">
        <v>0</v>
      </c>
      <c r="I62" s="177">
        <v>21</v>
      </c>
      <c r="J62" s="177">
        <v>258</v>
      </c>
      <c r="K62" s="296">
        <v>0</v>
      </c>
      <c r="L62" s="178">
        <v>0</v>
      </c>
    </row>
    <row r="63" spans="2:16">
      <c r="B63" s="127"/>
      <c r="C63" s="175" t="s">
        <v>85</v>
      </c>
      <c r="D63" s="145">
        <v>377</v>
      </c>
      <c r="E63" s="176">
        <v>0</v>
      </c>
      <c r="F63" s="176">
        <v>377</v>
      </c>
      <c r="G63" s="176">
        <v>18</v>
      </c>
      <c r="H63" s="176">
        <v>0</v>
      </c>
      <c r="I63" s="177">
        <v>18</v>
      </c>
      <c r="J63" s="177">
        <v>231</v>
      </c>
      <c r="K63" s="296">
        <v>0</v>
      </c>
      <c r="L63" s="178">
        <v>0</v>
      </c>
    </row>
    <row r="64" spans="2:16">
      <c r="B64" s="4"/>
      <c r="C64" s="180" t="s">
        <v>79</v>
      </c>
      <c r="D64" s="145">
        <v>364</v>
      </c>
      <c r="E64" s="176">
        <v>0</v>
      </c>
      <c r="F64" s="176">
        <v>364</v>
      </c>
      <c r="G64" s="176">
        <v>22</v>
      </c>
      <c r="H64" s="176">
        <v>0</v>
      </c>
      <c r="I64" s="177">
        <v>22</v>
      </c>
      <c r="J64" s="177">
        <v>276</v>
      </c>
      <c r="K64" s="296">
        <v>0</v>
      </c>
      <c r="L64" s="178">
        <v>0</v>
      </c>
    </row>
    <row r="65" spans="2:12">
      <c r="B65" s="4"/>
      <c r="C65" s="175" t="s">
        <v>630</v>
      </c>
      <c r="D65" s="145">
        <v>356</v>
      </c>
      <c r="E65" s="176">
        <v>0</v>
      </c>
      <c r="F65" s="176">
        <v>356</v>
      </c>
      <c r="G65" s="176">
        <v>12</v>
      </c>
      <c r="H65" s="176">
        <v>0</v>
      </c>
      <c r="I65" s="177">
        <v>12</v>
      </c>
      <c r="J65" s="177">
        <v>154</v>
      </c>
      <c r="K65" s="296">
        <v>0</v>
      </c>
      <c r="L65" s="178">
        <v>0</v>
      </c>
    </row>
    <row r="66" spans="2:12">
      <c r="B66" s="4"/>
      <c r="C66" s="175" t="s">
        <v>606</v>
      </c>
      <c r="D66" s="145">
        <v>300</v>
      </c>
      <c r="E66" s="176">
        <v>0</v>
      </c>
      <c r="F66" s="176">
        <v>300</v>
      </c>
      <c r="G66" s="176">
        <v>24</v>
      </c>
      <c r="H66" s="176">
        <v>0</v>
      </c>
      <c r="I66" s="177">
        <v>24</v>
      </c>
      <c r="J66" s="177">
        <v>299</v>
      </c>
      <c r="K66" s="296">
        <v>0</v>
      </c>
      <c r="L66" s="178">
        <v>0</v>
      </c>
    </row>
    <row r="67" spans="2:12">
      <c r="B67" s="4"/>
      <c r="C67" s="175" t="s">
        <v>631</v>
      </c>
      <c r="D67" s="145">
        <v>244</v>
      </c>
      <c r="E67" s="176">
        <v>0</v>
      </c>
      <c r="F67" s="176">
        <v>244</v>
      </c>
      <c r="G67" s="176">
        <v>10</v>
      </c>
      <c r="H67" s="176">
        <v>0</v>
      </c>
      <c r="I67" s="177">
        <v>10</v>
      </c>
      <c r="J67" s="177">
        <v>123</v>
      </c>
      <c r="K67" s="296">
        <v>0</v>
      </c>
      <c r="L67" s="178">
        <v>2.5000000000000001E-2</v>
      </c>
    </row>
    <row r="68" spans="2:12">
      <c r="B68" s="4"/>
      <c r="C68" s="4" t="s">
        <v>102</v>
      </c>
      <c r="D68" s="145">
        <v>257681</v>
      </c>
      <c r="E68" s="176">
        <v>0</v>
      </c>
      <c r="F68" s="176">
        <v>257681</v>
      </c>
      <c r="G68" s="176">
        <v>123</v>
      </c>
      <c r="H68" s="176">
        <v>0</v>
      </c>
      <c r="I68" s="177">
        <v>123</v>
      </c>
      <c r="J68" s="177">
        <v>1502</v>
      </c>
      <c r="K68" s="296">
        <v>0</v>
      </c>
      <c r="L68" s="178" t="s">
        <v>1022</v>
      </c>
    </row>
    <row r="69" spans="2:12" s="13" customFormat="1">
      <c r="B69" s="181" t="s">
        <v>246</v>
      </c>
      <c r="C69" s="21" t="s">
        <v>66</v>
      </c>
      <c r="D69" s="182">
        <v>25289238</v>
      </c>
      <c r="E69" s="183">
        <v>0</v>
      </c>
      <c r="F69" s="183">
        <v>25289238</v>
      </c>
      <c r="G69" s="183">
        <v>1359413</v>
      </c>
      <c r="H69" s="183">
        <v>0</v>
      </c>
      <c r="I69" s="183">
        <v>1359413</v>
      </c>
      <c r="J69" s="183">
        <v>16992666</v>
      </c>
      <c r="K69" s="184"/>
      <c r="L69" s="184"/>
    </row>
    <row r="70" spans="2:12" s="13" customFormat="1">
      <c r="B70" s="28" t="s">
        <v>1668</v>
      </c>
      <c r="C70" s="759"/>
      <c r="D70" s="759"/>
      <c r="E70" s="759"/>
      <c r="F70" s="759"/>
      <c r="G70" s="759"/>
      <c r="H70" s="759"/>
      <c r="I70" s="759"/>
      <c r="J70" s="759"/>
      <c r="K70" s="759"/>
      <c r="L70" s="759"/>
    </row>
    <row r="71" spans="2:12" s="13" customFormat="1">
      <c r="B71" s="28" t="s">
        <v>1667</v>
      </c>
      <c r="C71" s="464"/>
      <c r="D71" s="759"/>
      <c r="E71" s="759"/>
      <c r="F71" s="759"/>
      <c r="G71" s="759"/>
      <c r="H71" s="759"/>
      <c r="I71" s="759"/>
      <c r="J71" s="759"/>
      <c r="K71" s="760"/>
      <c r="L71" s="760"/>
    </row>
    <row r="72" spans="2:12">
      <c r="B72" s="169"/>
      <c r="C72" s="169"/>
    </row>
    <row r="73" spans="2:12">
      <c r="B73" s="169"/>
      <c r="C73" s="169"/>
    </row>
    <row r="74" spans="2:12">
      <c r="B74" s="169"/>
      <c r="C74" s="169"/>
    </row>
    <row r="75" spans="2:12">
      <c r="B75" s="169"/>
      <c r="C75" s="169"/>
    </row>
    <row r="76" spans="2:12">
      <c r="B76" s="169"/>
      <c r="C76" s="169"/>
    </row>
    <row r="77" spans="2:12">
      <c r="B77" s="169"/>
      <c r="C77" s="169"/>
    </row>
    <row r="78" spans="2:12">
      <c r="B78" s="169"/>
      <c r="C78" s="169"/>
    </row>
    <row r="79" spans="2:12">
      <c r="B79" s="169"/>
      <c r="C79" s="169"/>
    </row>
    <row r="80" spans="2:12">
      <c r="B80" s="169"/>
      <c r="C80" s="169"/>
    </row>
    <row r="81" spans="2:3">
      <c r="B81" s="169"/>
      <c r="C81" s="169"/>
    </row>
    <row r="82" spans="2:3">
      <c r="B82" s="169"/>
      <c r="C82" s="169"/>
    </row>
    <row r="83" spans="2:3">
      <c r="B83" s="169"/>
      <c r="C83" s="169"/>
    </row>
    <row r="84" spans="2:3">
      <c r="B84" s="169"/>
      <c r="C84" s="169"/>
    </row>
    <row r="85" spans="2:3">
      <c r="B85" s="169"/>
      <c r="C85" s="169"/>
    </row>
    <row r="86" spans="2:3">
      <c r="B86" s="169"/>
      <c r="C86" s="169"/>
    </row>
    <row r="87" spans="2:3">
      <c r="B87" s="169"/>
      <c r="C87" s="169"/>
    </row>
    <row r="88" spans="2:3">
      <c r="B88" s="169"/>
      <c r="C88" s="169"/>
    </row>
    <row r="89" spans="2:3">
      <c r="B89" s="169"/>
      <c r="C89" s="169"/>
    </row>
    <row r="90" spans="2:3">
      <c r="B90" s="169"/>
      <c r="C90" s="169"/>
    </row>
    <row r="91" spans="2:3">
      <c r="B91" s="169"/>
      <c r="C91" s="169"/>
    </row>
    <row r="92" spans="2:3">
      <c r="B92" s="169"/>
      <c r="C92" s="169"/>
    </row>
    <row r="93" spans="2:3">
      <c r="B93" s="169"/>
      <c r="C93" s="169"/>
    </row>
    <row r="94" spans="2:3">
      <c r="B94" s="169"/>
      <c r="C94" s="169"/>
    </row>
    <row r="95" spans="2:3">
      <c r="B95" s="169"/>
      <c r="C95" s="169"/>
    </row>
    <row r="96" spans="2:3">
      <c r="B96" s="169"/>
      <c r="C96" s="169"/>
    </row>
    <row r="97" spans="2:3">
      <c r="B97" s="169"/>
      <c r="C97" s="169"/>
    </row>
    <row r="98" spans="2:3">
      <c r="B98" s="169"/>
      <c r="C98" s="169"/>
    </row>
    <row r="99" spans="2:3">
      <c r="B99" s="169"/>
      <c r="C99" s="169"/>
    </row>
    <row r="100" spans="2:3">
      <c r="B100" s="169"/>
      <c r="C100" s="169"/>
    </row>
    <row r="101" spans="2:3">
      <c r="B101" s="169"/>
      <c r="C101" s="169"/>
    </row>
    <row r="102" spans="2:3">
      <c r="B102" s="169"/>
      <c r="C102" s="169"/>
    </row>
    <row r="103" spans="2:3">
      <c r="B103" s="169"/>
      <c r="C103" s="169"/>
    </row>
    <row r="104" spans="2:3">
      <c r="B104" s="169"/>
      <c r="C104" s="169"/>
    </row>
    <row r="105" spans="2:3">
      <c r="B105" s="169"/>
      <c r="C105" s="169"/>
    </row>
    <row r="106" spans="2:3">
      <c r="B106" s="169"/>
      <c r="C106" s="169"/>
    </row>
    <row r="107" spans="2:3">
      <c r="B107" s="169"/>
      <c r="C107" s="169"/>
    </row>
    <row r="108" spans="2:3">
      <c r="B108" s="169"/>
      <c r="C108" s="169"/>
    </row>
    <row r="109" spans="2:3">
      <c r="B109" s="169"/>
      <c r="C109" s="169"/>
    </row>
    <row r="110" spans="2:3">
      <c r="B110" s="169"/>
      <c r="C110" s="169"/>
    </row>
    <row r="111" spans="2:3">
      <c r="B111" s="169"/>
      <c r="C111" s="169"/>
    </row>
    <row r="112" spans="2:3">
      <c r="B112" s="169"/>
      <c r="C112" s="169"/>
    </row>
    <row r="113" spans="2:3">
      <c r="B113" s="169"/>
      <c r="C113" s="169"/>
    </row>
    <row r="114" spans="2:3">
      <c r="B114" s="169"/>
      <c r="C114" s="169"/>
    </row>
    <row r="115" spans="2:3">
      <c r="B115" s="169"/>
      <c r="C115" s="169"/>
    </row>
    <row r="116" spans="2:3">
      <c r="B116" s="169"/>
      <c r="C116" s="169"/>
    </row>
    <row r="117" spans="2:3">
      <c r="B117" s="169"/>
      <c r="C117" s="169"/>
    </row>
    <row r="118" spans="2:3">
      <c r="B118" s="169"/>
      <c r="C118" s="169"/>
    </row>
    <row r="119" spans="2:3">
      <c r="B119" s="169"/>
      <c r="C119" s="169"/>
    </row>
    <row r="120" spans="2:3">
      <c r="B120" s="169"/>
      <c r="C120" s="169"/>
    </row>
    <row r="121" spans="2:3">
      <c r="B121" s="169"/>
      <c r="C121" s="169"/>
    </row>
    <row r="122" spans="2:3">
      <c r="B122" s="169"/>
      <c r="C122" s="169"/>
    </row>
    <row r="123" spans="2:3">
      <c r="B123" s="169"/>
      <c r="C123" s="169"/>
    </row>
    <row r="124" spans="2:3">
      <c r="B124" s="169"/>
      <c r="C124" s="169"/>
    </row>
    <row r="125" spans="2:3">
      <c r="B125" s="169"/>
      <c r="C125" s="169"/>
    </row>
    <row r="126" spans="2:3">
      <c r="B126" s="169"/>
      <c r="C126" s="169"/>
    </row>
    <row r="127" spans="2:3">
      <c r="B127" s="169"/>
      <c r="C127" s="169"/>
    </row>
    <row r="128" spans="2:3">
      <c r="B128" s="169"/>
      <c r="C128" s="169"/>
    </row>
    <row r="129" spans="2:3">
      <c r="B129" s="169"/>
      <c r="C129" s="169"/>
    </row>
    <row r="130" spans="2:3">
      <c r="B130" s="169"/>
      <c r="C130" s="169"/>
    </row>
    <row r="131" spans="2:3">
      <c r="B131" s="169"/>
      <c r="C131" s="169"/>
    </row>
    <row r="132" spans="2:3">
      <c r="B132" s="169"/>
      <c r="C132" s="169"/>
    </row>
    <row r="133" spans="2:3">
      <c r="B133" s="169"/>
      <c r="C133" s="169"/>
    </row>
    <row r="134" spans="2:3">
      <c r="B134" s="169"/>
      <c r="C134" s="169"/>
    </row>
    <row r="135" spans="2:3">
      <c r="B135" s="169"/>
      <c r="C135" s="169"/>
    </row>
    <row r="136" spans="2:3">
      <c r="B136" s="169"/>
      <c r="C136" s="169"/>
    </row>
    <row r="137" spans="2:3">
      <c r="B137" s="169"/>
      <c r="C137" s="169"/>
    </row>
    <row r="138" spans="2:3">
      <c r="B138" s="169"/>
      <c r="C138" s="169"/>
    </row>
    <row r="139" spans="2:3">
      <c r="B139" s="169"/>
      <c r="C139" s="169"/>
    </row>
    <row r="140" spans="2:3">
      <c r="B140" s="169"/>
      <c r="C140" s="169"/>
    </row>
    <row r="141" spans="2:3">
      <c r="B141" s="169"/>
      <c r="C141" s="169"/>
    </row>
    <row r="142" spans="2:3">
      <c r="B142" s="169"/>
      <c r="C142" s="169"/>
    </row>
    <row r="143" spans="2:3">
      <c r="B143" s="169"/>
      <c r="C143" s="169"/>
    </row>
    <row r="144" spans="2:3">
      <c r="B144" s="169"/>
      <c r="C144" s="169"/>
    </row>
    <row r="145" spans="2:3">
      <c r="B145" s="169"/>
      <c r="C145" s="169"/>
    </row>
    <row r="146" spans="2:3">
      <c r="B146" s="169"/>
      <c r="C146" s="169"/>
    </row>
    <row r="147" spans="2:3">
      <c r="B147" s="169"/>
      <c r="C147" s="169"/>
    </row>
    <row r="148" spans="2:3">
      <c r="B148" s="169"/>
      <c r="C148" s="169"/>
    </row>
    <row r="149" spans="2:3">
      <c r="B149" s="169"/>
      <c r="C149" s="169"/>
    </row>
    <row r="150" spans="2:3">
      <c r="B150" s="169"/>
      <c r="C150" s="169"/>
    </row>
    <row r="151" spans="2:3">
      <c r="B151" s="169"/>
      <c r="C151" s="169"/>
    </row>
    <row r="152" spans="2:3">
      <c r="B152" s="169"/>
      <c r="C152" s="169"/>
    </row>
    <row r="153" spans="2:3">
      <c r="B153" s="169"/>
      <c r="C153" s="169"/>
    </row>
    <row r="154" spans="2:3">
      <c r="B154" s="169"/>
      <c r="C154" s="169"/>
    </row>
    <row r="155" spans="2:3">
      <c r="B155" s="169"/>
      <c r="C155" s="169"/>
    </row>
    <row r="156" spans="2:3">
      <c r="B156" s="169"/>
      <c r="C156" s="169"/>
    </row>
    <row r="157" spans="2:3">
      <c r="B157" s="169"/>
      <c r="C157" s="169"/>
    </row>
    <row r="158" spans="2:3">
      <c r="B158" s="169"/>
      <c r="C158" s="169"/>
    </row>
    <row r="159" spans="2:3">
      <c r="B159" s="169"/>
      <c r="C159" s="169"/>
    </row>
    <row r="160" spans="2:3">
      <c r="B160" s="169"/>
      <c r="C160" s="169"/>
    </row>
    <row r="161" spans="2:3">
      <c r="B161" s="169"/>
      <c r="C161" s="169"/>
    </row>
    <row r="162" spans="2:3">
      <c r="B162" s="169"/>
      <c r="C162" s="169"/>
    </row>
    <row r="163" spans="2:3">
      <c r="B163" s="169"/>
      <c r="C163" s="169"/>
    </row>
    <row r="164" spans="2:3">
      <c r="B164" s="169"/>
      <c r="C164" s="169"/>
    </row>
    <row r="165" spans="2:3">
      <c r="B165" s="169"/>
      <c r="C165" s="169"/>
    </row>
    <row r="166" spans="2:3">
      <c r="B166" s="169"/>
      <c r="C166" s="169"/>
    </row>
    <row r="167" spans="2:3">
      <c r="B167" s="169"/>
      <c r="C167" s="169"/>
    </row>
    <row r="168" spans="2:3">
      <c r="B168" s="169"/>
      <c r="C168" s="169"/>
    </row>
    <row r="169" spans="2:3">
      <c r="B169" s="169"/>
      <c r="C169" s="169"/>
    </row>
    <row r="170" spans="2:3">
      <c r="B170" s="169"/>
      <c r="C170" s="169"/>
    </row>
    <row r="171" spans="2:3">
      <c r="B171" s="169"/>
      <c r="C171" s="169"/>
    </row>
    <row r="172" spans="2:3">
      <c r="B172" s="169"/>
      <c r="C172" s="169"/>
    </row>
    <row r="173" spans="2:3">
      <c r="B173" s="169"/>
      <c r="C173" s="169"/>
    </row>
    <row r="174" spans="2:3">
      <c r="B174" s="169"/>
      <c r="C174" s="169"/>
    </row>
    <row r="175" spans="2:3">
      <c r="B175" s="169"/>
      <c r="C175" s="169"/>
    </row>
    <row r="176" spans="2:3">
      <c r="B176" s="169"/>
      <c r="C176" s="169"/>
    </row>
    <row r="177" spans="2:3">
      <c r="B177" s="169"/>
      <c r="C177" s="169"/>
    </row>
    <row r="178" spans="2:3">
      <c r="B178" s="169"/>
      <c r="C178" s="169"/>
    </row>
    <row r="179" spans="2:3">
      <c r="B179" s="169"/>
      <c r="C179" s="169"/>
    </row>
    <row r="180" spans="2:3">
      <c r="B180" s="169"/>
      <c r="C180" s="169"/>
    </row>
    <row r="181" spans="2:3">
      <c r="B181" s="169"/>
      <c r="C181" s="169"/>
    </row>
    <row r="182" spans="2:3">
      <c r="B182" s="169"/>
      <c r="C182" s="169"/>
    </row>
    <row r="183" spans="2:3">
      <c r="B183" s="169"/>
      <c r="C183" s="169"/>
    </row>
    <row r="184" spans="2:3">
      <c r="B184" s="169"/>
      <c r="C184" s="169"/>
    </row>
    <row r="185" spans="2:3">
      <c r="B185" s="169"/>
      <c r="C185" s="169"/>
    </row>
    <row r="186" spans="2:3">
      <c r="B186" s="169"/>
      <c r="C186" s="169"/>
    </row>
    <row r="187" spans="2:3">
      <c r="B187" s="169"/>
      <c r="C187" s="169"/>
    </row>
    <row r="188" spans="2:3">
      <c r="B188" s="169"/>
      <c r="C188" s="169"/>
    </row>
    <row r="189" spans="2:3">
      <c r="B189" s="169"/>
      <c r="C189" s="169"/>
    </row>
    <row r="190" spans="2:3">
      <c r="B190" s="169"/>
      <c r="C190" s="169"/>
    </row>
  </sheetData>
  <customSheetViews>
    <customSheetView guid="{EB80C77D-AF78-41A9-A5FE-A7459DA92422}" topLeftCell="A46">
      <selection activeCell="N55" sqref="N55"/>
      <pageMargins left="0.7" right="0.7" top="0.75" bottom="0.75" header="0.3" footer="0.3"/>
      <pageSetup paperSize="9" orientation="portrait" r:id="rId1"/>
    </customSheetView>
    <customSheetView guid="{51337751-BEAF-43F3-8CC9-400B99E751E8}">
      <selection activeCell="A117" sqref="A117:XFD117"/>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A6" sqref="A6:XFD6"/>
      <pageMargins left="0.7" right="0.7" top="0.75" bottom="0.75" header="0.3" footer="0.3"/>
      <pageSetup paperSize="9" orientation="portrait" r:id="rId5"/>
    </customSheetView>
    <customSheetView guid="{CFC92B1C-D4F2-414F-8F12-92F529035B08}">
      <selection activeCell="F8" sqref="F8"/>
      <pageMargins left="0.7" right="0.7" top="0.75" bottom="0.75" header="0.3" footer="0.3"/>
      <pageSetup paperSize="9" orientation="portrait" r:id="rId6"/>
    </customSheetView>
    <customSheetView guid="{21329C76-F86B-400D-B8F5-F75B383E5B14}">
      <selection activeCell="A117" sqref="A117:XFD117"/>
      <pageMargins left="0.7" right="0.7" top="0.75" bottom="0.75" header="0.3" footer="0.3"/>
      <pageSetup paperSize="9" orientation="portrait" r:id="rId7"/>
    </customSheetView>
    <customSheetView guid="{D3393B8E-C3CB-4E3A-976E-E4CD065299F0}">
      <selection activeCell="M6" sqref="M6:U23"/>
      <pageMargins left="0.7" right="0.7" top="0.75" bottom="0.75" header="0.3" footer="0.3"/>
      <pageSetup paperSize="9" orientation="portrait" r:id="rId8"/>
    </customSheetView>
    <customSheetView guid="{CA1DE4BE-C006-4405-B064-304EE6CCACF1}">
      <selection activeCell="A117" sqref="A117:XFD117"/>
      <pageMargins left="0.7" right="0.7" top="0.75" bottom="0.75" header="0.3" footer="0.3"/>
      <pageSetup paperSize="9" orientation="portrait" r:id="rId9"/>
    </customSheetView>
    <customSheetView guid="{931AA63B-6827-4BF4-8E25-ED232A88A09C}" topLeftCell="B4">
      <selection activeCell="A117" sqref="A117:XFD117"/>
      <pageMargins left="0.7" right="0.7" top="0.75" bottom="0.75" header="0.3" footer="0.3"/>
      <pageSetup paperSize="9" orientation="portrait" r:id="rId10"/>
    </customSheetView>
    <customSheetView guid="{3AD1D9CC-D162-4119-AFCC-0AF9105FB248}">
      <selection activeCell="F8" sqref="F8"/>
      <pageMargins left="0.7" right="0.7" top="0.75" bottom="0.75" header="0.3" footer="0.3"/>
      <pageSetup paperSize="9" orientation="portrait" r:id="rId11"/>
    </customSheetView>
    <customSheetView guid="{7CCD1884-1631-4809-8751-AE0939C32419}">
      <selection activeCell="U85" sqref="U85"/>
      <pageMargins left="0.7" right="0.7" top="0.75" bottom="0.75" header="0.3" footer="0.3"/>
    </customSheetView>
    <customSheetView guid="{D2C72E70-F766-4D56-9E10-3C91A63BB7F3}">
      <selection activeCell="B9" sqref="B9:L9"/>
      <pageMargins left="0.7" right="0.7" top="0.75" bottom="0.75" header="0.3" footer="0.3"/>
      <pageSetup paperSize="9" orientation="portrait" r:id="rId12"/>
    </customSheetView>
    <customSheetView guid="{A7B3A108-9CF6-4687-9321-110D304B17B9}">
      <selection sqref="A1:XFD4"/>
      <pageMargins left="0.7" right="0.7" top="0.75" bottom="0.75" header="0.3" footer="0.3"/>
    </customSheetView>
    <customSheetView guid="{B3153F5C-CAD5-4C41-96F3-3BC56052414C}" topLeftCell="A21">
      <selection activeCell="A30" sqref="A30:I47"/>
      <pageMargins left="0.7" right="0.7" top="0.75" bottom="0.75" header="0.3" footer="0.3"/>
    </customSheetView>
    <customSheetView guid="{FB7DEBE1-1047-4BE4-82FD-4BCA0CA8DD58}">
      <selection activeCell="F32" sqref="F32"/>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0048D33-26BA-4893-8BCC-88CEF82FEBB6}">
      <selection activeCell="M6" sqref="M6:U23"/>
      <pageMargins left="0.7" right="0.7" top="0.75" bottom="0.75" header="0.3" footer="0.3"/>
    </customSheetView>
    <customSheetView guid="{0780CBEB-AF66-401E-9AFD-5F77700585BC}">
      <selection activeCell="J58" sqref="J58"/>
      <pageMargins left="0.7" right="0.7" top="0.75" bottom="0.75" header="0.3" footer="0.3"/>
    </customSheetView>
    <customSheetView guid="{F536E858-E5B2-4B36-88FC-BE776803F921}" topLeftCell="B4">
      <selection activeCell="D28" sqref="D28"/>
      <pageMargins left="0.7" right="0.7" top="0.75" bottom="0.75" header="0.3" footer="0.3"/>
      <pageSetup paperSize="9" orientation="portrait" r:id="rId13"/>
    </customSheetView>
    <customSheetView guid="{70E7FFDC-983F-46F7-B68F-0BE0A8C942E0}" topLeftCell="A15">
      <selection activeCell="J32" sqref="J32"/>
      <pageMargins left="0.7" right="0.7" top="0.75" bottom="0.75" header="0.3" footer="0.3"/>
      <pageSetup paperSize="9" orientation="portrait" r:id="rId14"/>
    </customSheetView>
    <customSheetView guid="{7CA1DEE6-746E-4947-9BED-24AAED6E8B57}">
      <selection activeCell="K25" sqref="K25"/>
      <pageMargins left="0.7" right="0.7" top="0.75" bottom="0.75" header="0.3" footer="0.3"/>
      <pageSetup paperSize="9" orientation="portrait" r:id="rId15"/>
    </customSheetView>
    <customSheetView guid="{FD092655-EBEC-4730-9895-1567D9B70D5F}" topLeftCell="B4">
      <selection activeCell="D28" sqref="D28"/>
      <pageMargins left="0.7" right="0.7" top="0.75" bottom="0.75" header="0.3" footer="0.3"/>
      <pageSetup paperSize="9" orientation="portrait" r:id="rId16"/>
    </customSheetView>
    <customSheetView guid="{59094C18-3CB5-482F-AA6A-9C313A318EBB}">
      <selection activeCell="T68" sqref="T68"/>
      <pageMargins left="0.7" right="0.7" top="0.75" bottom="0.75" header="0.3" footer="0.3"/>
      <pageSetup paperSize="9" orientation="portrait" r:id="rId17"/>
    </customSheetView>
    <customSheetView guid="{08462586-B7E0-434D-B6F4-B2B21EAA5D46}">
      <selection activeCell="A117" sqref="A117:XFD117"/>
      <pageMargins left="0.7" right="0.7" top="0.75" bottom="0.75" header="0.3" footer="0.3"/>
      <pageSetup paperSize="9" orientation="portrait" r:id="rId18"/>
    </customSheetView>
    <customSheetView guid="{F277ACEF-9FF8-431F-8537-DE60B790AA4F}" topLeftCell="A55">
      <selection activeCell="B16" sqref="B16"/>
      <pageMargins left="0.7" right="0.7" top="0.75" bottom="0.75" header="0.3" footer="0.3"/>
    </customSheetView>
    <customSheetView guid="{3FCB7B24-049F-4685-83CB-5231093E0117}" topLeftCell="A19">
      <selection activeCell="C75" sqref="C75"/>
      <pageMargins left="0.7" right="0.7" top="0.75" bottom="0.75" header="0.3" footer="0.3"/>
      <pageSetup paperSize="9" orientation="portrait" r:id="rId19"/>
    </customSheetView>
    <customSheetView guid="{5AF40965-2356-4A48-B6FA-CB814CA4D7B2}">
      <selection activeCell="A6" sqref="A6:XFD6"/>
      <pageMargins left="0.7" right="0.7" top="0.75" bottom="0.75" header="0.3" footer="0.3"/>
      <pageSetup paperSize="9" orientation="portrait" r:id="rId20"/>
    </customSheetView>
    <customSheetView guid="{BE68C6EB-1B64-4B3E-8DDC-CA26F318E610}">
      <selection activeCell="D4" sqref="D4"/>
      <pageMargins left="0.7" right="0.7" top="0.75" bottom="0.75" header="0.3" footer="0.3"/>
      <pageSetup paperSize="9" orientation="portrait" r:id="rId21"/>
    </customSheetView>
    <customSheetView guid="{DB462ED3-28DC-47D7-98F7-CED01F66E2C7}">
      <selection activeCell="A6" sqref="A6:XFD6"/>
      <pageMargins left="0.7" right="0.7" top="0.75" bottom="0.75" header="0.3" footer="0.3"/>
      <pageSetup paperSize="9" orientation="portrait" r:id="rId22"/>
    </customSheetView>
    <customSheetView guid="{5DDDA852-2807-4645-BC75-EBD4EF3323A7}">
      <selection activeCell="J166" sqref="J166:L166"/>
      <pageMargins left="0.7" right="0.7" top="0.75" bottom="0.75" header="0.3" footer="0.3"/>
      <pageSetup paperSize="9" orientation="portrait" r:id="rId23"/>
    </customSheetView>
  </customSheetViews>
  <mergeCells count="10">
    <mergeCell ref="I11:L11"/>
    <mergeCell ref="B9:L9"/>
    <mergeCell ref="K12:K13"/>
    <mergeCell ref="L12:L13"/>
    <mergeCell ref="B12:B13"/>
    <mergeCell ref="C12:C13"/>
    <mergeCell ref="D12:D13"/>
    <mergeCell ref="E12:E13"/>
    <mergeCell ref="G12:I12"/>
    <mergeCell ref="J12:J13"/>
  </mergeCells>
  <pageMargins left="0.7" right="0.7" top="0.75" bottom="0.75" header="0.3" footer="0.3"/>
  <pageSetup paperSize="9" orientation="portrait" r:id="rId2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249977111117893"/>
  </sheetPr>
  <dimension ref="A1:C26"/>
  <sheetViews>
    <sheetView showGridLines="0" zoomScaleNormal="115" workbookViewId="0">
      <selection activeCell="G1" sqref="G1"/>
    </sheetView>
  </sheetViews>
  <sheetFormatPr defaultColWidth="9.140625" defaultRowHeight="12"/>
  <cols>
    <col min="1" max="1" width="5.85546875" style="97" customWidth="1"/>
    <col min="2" max="2" width="44.5703125" style="206" customWidth="1"/>
    <col min="3" max="3" width="15.42578125" style="97" customWidth="1"/>
    <col min="4" max="16384" width="9.140625" style="97"/>
  </cols>
  <sheetData>
    <row r="1" spans="1:3" ht="12.75">
      <c r="A1" s="507" t="str">
        <f>HYPERLINK("#INDEX!A2","back to index page")</f>
        <v>back to index page</v>
      </c>
      <c r="B1" s="782"/>
    </row>
    <row r="2" spans="1:3" ht="12.75">
      <c r="A2"/>
      <c r="B2"/>
    </row>
    <row r="3" spans="1:3" ht="12.75">
      <c r="A3"/>
      <c r="B3"/>
    </row>
    <row r="4" spans="1:3" ht="12.75">
      <c r="A4"/>
      <c r="B4"/>
    </row>
    <row r="5" spans="1:3" ht="12.75">
      <c r="A5"/>
      <c r="B5"/>
    </row>
    <row r="6" spans="1:3" ht="12.75">
      <c r="A6"/>
      <c r="B6"/>
    </row>
    <row r="7" spans="1:3" ht="12.75">
      <c r="A7"/>
      <c r="B7"/>
    </row>
    <row r="8" spans="1:3" ht="12.75">
      <c r="A8"/>
      <c r="B8"/>
    </row>
    <row r="9" spans="1:3" s="462" customFormat="1" ht="12.75">
      <c r="B9" s="785" t="s">
        <v>1602</v>
      </c>
      <c r="C9" s="461"/>
    </row>
    <row r="10" spans="1:3" s="207" customFormat="1">
      <c r="B10" s="208"/>
    </row>
    <row r="11" spans="1:3" s="207" customFormat="1">
      <c r="B11" s="208"/>
    </row>
    <row r="12" spans="1:3" s="207" customFormat="1" ht="27.6" customHeight="1">
      <c r="B12" s="122"/>
      <c r="C12" s="148" t="s">
        <v>1822</v>
      </c>
    </row>
    <row r="13" spans="1:3" s="98" customFormat="1">
      <c r="B13" s="122"/>
      <c r="C13" s="580" t="s">
        <v>33</v>
      </c>
    </row>
    <row r="14" spans="1:3">
      <c r="B14" s="331" t="s">
        <v>532</v>
      </c>
      <c r="C14" s="332">
        <v>4836605</v>
      </c>
    </row>
    <row r="15" spans="1:3">
      <c r="B15" s="331" t="s">
        <v>267</v>
      </c>
      <c r="C15" s="332">
        <v>4386764</v>
      </c>
    </row>
    <row r="16" spans="1:3">
      <c r="B16" s="333" t="s">
        <v>1106</v>
      </c>
      <c r="C16" s="334">
        <v>1328660</v>
      </c>
    </row>
    <row r="17" spans="2:3">
      <c r="B17" s="333" t="s">
        <v>279</v>
      </c>
      <c r="C17" s="334">
        <v>59583</v>
      </c>
    </row>
    <row r="18" spans="2:3">
      <c r="B18" s="333" t="s">
        <v>1107</v>
      </c>
      <c r="C18" s="334">
        <v>2994299</v>
      </c>
    </row>
    <row r="19" spans="2:3">
      <c r="B19" s="333" t="s">
        <v>533</v>
      </c>
      <c r="C19" s="146">
        <v>-44163</v>
      </c>
    </row>
    <row r="20" spans="2:3">
      <c r="B20" s="333" t="s">
        <v>628</v>
      </c>
      <c r="C20" s="146">
        <v>-78547</v>
      </c>
    </row>
    <row r="21" spans="2:3">
      <c r="B21" s="333" t="s">
        <v>268</v>
      </c>
      <c r="C21" s="146">
        <v>137133</v>
      </c>
    </row>
    <row r="22" spans="2:3">
      <c r="B22" s="333" t="s">
        <v>627</v>
      </c>
      <c r="C22" s="146">
        <v>-1025</v>
      </c>
    </row>
    <row r="23" spans="2:3" ht="24">
      <c r="B23" s="333" t="s">
        <v>1108</v>
      </c>
      <c r="C23" s="146">
        <v>-76579</v>
      </c>
    </row>
    <row r="24" spans="2:3">
      <c r="B24" s="333" t="s">
        <v>685</v>
      </c>
      <c r="C24" s="146">
        <v>-337</v>
      </c>
    </row>
    <row r="25" spans="2:3">
      <c r="B25" s="335" t="s">
        <v>686</v>
      </c>
      <c r="C25" s="146">
        <v>67740</v>
      </c>
    </row>
    <row r="26" spans="2:3">
      <c r="B26" s="331" t="s">
        <v>269</v>
      </c>
      <c r="C26" s="147">
        <v>449841</v>
      </c>
    </row>
  </sheetData>
  <customSheetViews>
    <customSheetView guid="{EB80C77D-AF78-41A9-A5FE-A7459DA92422}" topLeftCell="A6">
      <selection activeCell="N55" sqref="N55"/>
      <pageMargins left="0.7" right="0.7" top="0.75" bottom="0.75" header="0.3" footer="0.3"/>
      <pageSetup paperSize="9" orientation="portrait" r:id="rId1"/>
    </customSheetView>
    <customSheetView guid="{51337751-BEAF-43F3-8CC9-400B99E751E8}">
      <selection activeCell="F34" sqref="F34"/>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22">
      <selection activeCell="E25" sqref="E25"/>
      <pageMargins left="0.7" right="0.7" top="0.75" bottom="0.75" header="0.3" footer="0.3"/>
      <pageSetup paperSize="9" orientation="portrait" r:id="rId5"/>
    </customSheetView>
    <customSheetView guid="{CFC92B1C-D4F2-414F-8F12-92F529035B08}" scale="115">
      <selection activeCell="C5" sqref="C5"/>
      <pageMargins left="0.7" right="0.7" top="0.75" bottom="0.75" header="0.3" footer="0.3"/>
      <pageSetup paperSize="9" orientation="portrait" r:id="rId6"/>
    </customSheetView>
    <customSheetView guid="{21329C76-F86B-400D-B8F5-F75B383E5B14}" topLeftCell="A22">
      <selection activeCell="E25" sqref="E25"/>
      <pageMargins left="0.7" right="0.7" top="0.75" bottom="0.75" header="0.3" footer="0.3"/>
      <pageSetup paperSize="9" orientation="portrait" r:id="rId7"/>
    </customSheetView>
    <customSheetView guid="{D3393B8E-C3CB-4E3A-976E-E4CD065299F0}">
      <selection activeCell="E4" sqref="E4:G22"/>
      <pageMargins left="0.7" right="0.7" top="0.75" bottom="0.75" header="0.3" footer="0.3"/>
      <pageSetup paperSize="9" orientation="portrait" r:id="rId8"/>
    </customSheetView>
    <customSheetView guid="{CA1DE4BE-C006-4405-B064-304EE6CCACF1}" topLeftCell="A22">
      <selection activeCell="E25" sqref="E25"/>
      <pageMargins left="0.7" right="0.7" top="0.75" bottom="0.75" header="0.3" footer="0.3"/>
      <pageSetup paperSize="9" orientation="portrait" r:id="rId9"/>
    </customSheetView>
    <customSheetView guid="{931AA63B-6827-4BF4-8E25-ED232A88A09C}">
      <selection activeCell="A33" sqref="A33:XFD33"/>
      <pageMargins left="0.7" right="0.7" top="0.75" bottom="0.75" header="0.3" footer="0.3"/>
      <pageSetup paperSize="9" orientation="portrait" r:id="rId10"/>
    </customSheetView>
    <customSheetView guid="{3AD1D9CC-D162-4119-AFCC-0AF9105FB248}">
      <selection activeCell="C5" sqref="C5"/>
      <pageMargins left="0.7" right="0.7" top="0.75" bottom="0.75" header="0.3" footer="0.3"/>
      <pageSetup paperSize="9" orientation="portrait" r:id="rId11"/>
    </customSheetView>
    <customSheetView guid="{7CCD1884-1631-4809-8751-AE0939C32419}">
      <selection activeCell="B4" sqref="B4"/>
      <pageMargins left="0.7" right="0.7" top="0.75" bottom="0.75" header="0.3" footer="0.3"/>
      <pageSetup paperSize="9" orientation="portrait" r:id="rId12"/>
    </customSheetView>
    <customSheetView guid="{D2C72E70-F766-4D56-9E10-3C91A63BB7F3}" topLeftCell="A22">
      <selection activeCell="B33" sqref="B33"/>
      <pageMargins left="0.7" right="0.7" top="0.75" bottom="0.75" header="0.3" footer="0.3"/>
      <pageSetup paperSize="9" orientation="portrait" r:id="rId13"/>
    </customSheetView>
    <customSheetView guid="{A7B3A108-9CF6-4687-9321-110D304B17B9}">
      <selection activeCell="F29" sqref="F29"/>
      <pageMargins left="0.7" right="0.7" top="0.75" bottom="0.75" header="0.3" footer="0.3"/>
      <pageSetup paperSize="9" orientation="portrait" r:id="rId14"/>
    </customSheetView>
    <customSheetView guid="{B3153F5C-CAD5-4C41-96F3-3BC56052414C}">
      <selection activeCell="A4" sqref="A4:C22"/>
      <pageMargins left="0.7" right="0.7" top="0.75" bottom="0.75" header="0.3" footer="0.3"/>
      <pageSetup paperSize="9" orientation="portrait" r:id="rId15"/>
    </customSheetView>
    <customSheetView guid="{FB7DEBE1-1047-4BE4-82FD-4BCA0CA8DD58}">
      <selection activeCell="K12" sqref="K12"/>
      <pageMargins left="0.7" right="0.7" top="0.75" bottom="0.75" header="0.3" footer="0.3"/>
      <pageSetup paperSize="9" orientation="portrait" r:id="rId16"/>
    </customSheetView>
    <customSheetView guid="{8A1326BD-F0AB-414F-9F91-C2BB94CC9C17}">
      <selection activeCell="K12" sqref="K12"/>
      <pageMargins left="0.7" right="0.7" top="0.75" bottom="0.75" header="0.3" footer="0.3"/>
      <pageSetup paperSize="9" orientation="portrait" r:id="rId17"/>
    </customSheetView>
    <customSheetView guid="{F0048D33-26BA-4893-8BCC-88CEF82FEBB6}">
      <selection activeCell="E4" sqref="E4:G22"/>
      <pageMargins left="0.7" right="0.7" top="0.75" bottom="0.75" header="0.3" footer="0.3"/>
      <pageSetup paperSize="9" orientation="portrait" r:id="rId18"/>
    </customSheetView>
    <customSheetView guid="{0780CBEB-AF66-401E-9AFD-5F77700585BC}">
      <selection activeCell="F26" sqref="F26"/>
      <pageMargins left="0.7" right="0.7" top="0.75" bottom="0.75" header="0.3" footer="0.3"/>
      <pageSetup paperSize="9" orientation="portrait" r:id="rId19"/>
    </customSheetView>
    <customSheetView guid="{F536E858-E5B2-4B36-88FC-BE776803F921}">
      <selection activeCell="F29" sqref="F29"/>
      <pageMargins left="0.7" right="0.7" top="0.75" bottom="0.75" header="0.3" footer="0.3"/>
      <pageSetup paperSize="9" orientation="portrait" r:id="rId20"/>
    </customSheetView>
    <customSheetView guid="{70E7FFDC-983F-46F7-B68F-0BE0A8C942E0}" topLeftCell="A27">
      <selection activeCell="E45" sqref="E45"/>
      <pageMargins left="0.7" right="0.7" top="0.75" bottom="0.75" header="0.3" footer="0.3"/>
      <pageSetup paperSize="9" orientation="portrait" r:id="rId21"/>
    </customSheetView>
    <customSheetView guid="{7CA1DEE6-746E-4947-9BED-24AAED6E8B57}" topLeftCell="A21">
      <selection activeCell="J40" sqref="J40"/>
      <pageMargins left="0.7" right="0.7" top="0.75" bottom="0.75" header="0.3" footer="0.3"/>
      <pageSetup paperSize="9" orientation="portrait" r:id="rId22"/>
    </customSheetView>
    <customSheetView guid="{FD092655-EBEC-4730-9895-1567D9B70D5F}">
      <selection activeCell="A33" sqref="A33:XFD33"/>
      <pageMargins left="0.7" right="0.7" top="0.75" bottom="0.75" header="0.3" footer="0.3"/>
      <pageSetup paperSize="9" orientation="portrait" r:id="rId23"/>
    </customSheetView>
    <customSheetView guid="{59094C18-3CB5-482F-AA6A-9C313A318EBB}" topLeftCell="A22">
      <selection activeCell="E25" sqref="E25"/>
      <pageMargins left="0.7" right="0.7" top="0.75" bottom="0.75" header="0.3" footer="0.3"/>
      <pageSetup paperSize="9" orientation="portrait" r:id="rId24"/>
    </customSheetView>
    <customSheetView guid="{08462586-B7E0-434D-B6F4-B2B21EAA5D46}" topLeftCell="A22">
      <selection activeCell="E25" sqref="E25"/>
      <pageMargins left="0.7" right="0.7" top="0.75" bottom="0.75" header="0.3" footer="0.3"/>
      <pageSetup paperSize="9" orientation="portrait" r:id="rId25"/>
    </customSheetView>
    <customSheetView guid="{F277ACEF-9FF8-431F-8537-DE60B790AA4F}">
      <selection activeCell="E24" sqref="E24"/>
      <pageMargins left="0.7" right="0.7" top="0.75" bottom="0.75" header="0.3" footer="0.3"/>
      <pageSetup paperSize="9" orientation="portrait" r:id="rId26"/>
    </customSheetView>
    <customSheetView guid="{3FCB7B24-049F-4685-83CB-5231093E0117}" topLeftCell="A20">
      <selection activeCell="C56" sqref="C56"/>
      <pageMargins left="0.7" right="0.7" top="0.75" bottom="0.75" header="0.3" footer="0.3"/>
      <pageSetup paperSize="9" orientation="portrait" r:id="rId27"/>
    </customSheetView>
    <customSheetView guid="{5AF40965-2356-4A48-B6FA-CB814CA4D7B2}" topLeftCell="A22">
      <selection activeCell="E25" sqref="E25"/>
      <pageMargins left="0.7" right="0.7" top="0.75" bottom="0.75" header="0.3" footer="0.3"/>
      <pageSetup paperSize="9" orientation="portrait" r:id="rId28"/>
    </customSheetView>
    <customSheetView guid="{BE68C6EB-1B64-4B3E-8DDC-CA26F318E610}">
      <selection activeCell="D4" sqref="D4"/>
      <pageMargins left="0.7" right="0.7" top="0.75" bottom="0.75" header="0.3" footer="0.3"/>
      <pageSetup paperSize="9" orientation="portrait" r:id="rId29"/>
    </customSheetView>
    <customSheetView guid="{DB462ED3-28DC-47D7-98F7-CED01F66E2C7}" topLeftCell="A22">
      <selection activeCell="E25" sqref="E25"/>
      <pageMargins left="0.7" right="0.7" top="0.75" bottom="0.75" header="0.3" footer="0.3"/>
      <pageSetup paperSize="9" orientation="portrait" r:id="rId30"/>
    </customSheetView>
    <customSheetView guid="{5DDDA852-2807-4645-BC75-EBD4EF3323A7}">
      <selection activeCell="H6" sqref="H6"/>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tint="-0.249977111117893"/>
  </sheetPr>
  <dimension ref="A1:C24"/>
  <sheetViews>
    <sheetView showGridLines="0" zoomScaleNormal="115" workbookViewId="0"/>
  </sheetViews>
  <sheetFormatPr defaultRowHeight="12.75"/>
  <cols>
    <col min="1" max="1" width="5.85546875" customWidth="1"/>
    <col min="2" max="2" width="34.140625" style="97" customWidth="1"/>
    <col min="3" max="3" width="16.140625" style="97" bestFit="1" customWidth="1"/>
  </cols>
  <sheetData>
    <row r="1" spans="1:3">
      <c r="A1" s="507" t="str">
        <f>HYPERLINK("#INDEX!A2","back to index page")</f>
        <v>back to index page</v>
      </c>
      <c r="B1" s="787"/>
      <c r="C1"/>
    </row>
    <row r="2" spans="1:3">
      <c r="B2"/>
      <c r="C2"/>
    </row>
    <row r="3" spans="1:3">
      <c r="B3"/>
      <c r="C3"/>
    </row>
    <row r="4" spans="1:3">
      <c r="B4"/>
      <c r="C4"/>
    </row>
    <row r="5" spans="1:3">
      <c r="B5"/>
      <c r="C5"/>
    </row>
    <row r="6" spans="1:3">
      <c r="B6"/>
      <c r="C6"/>
    </row>
    <row r="7" spans="1:3">
      <c r="B7"/>
      <c r="C7"/>
    </row>
    <row r="8" spans="1:3">
      <c r="B8"/>
      <c r="C8"/>
    </row>
    <row r="9" spans="1:3">
      <c r="B9" s="785" t="s">
        <v>1603</v>
      </c>
      <c r="C9" s="461"/>
    </row>
    <row r="10" spans="1:3">
      <c r="B10" s="207"/>
      <c r="C10" s="207"/>
    </row>
    <row r="11" spans="1:3">
      <c r="B11" s="206"/>
      <c r="C11" s="218" t="s">
        <v>52</v>
      </c>
    </row>
    <row r="12" spans="1:3" ht="48">
      <c r="B12" s="122"/>
      <c r="C12" s="203" t="s">
        <v>1827</v>
      </c>
    </row>
    <row r="13" spans="1:3">
      <c r="B13" s="582"/>
      <c r="C13" s="581" t="s">
        <v>33</v>
      </c>
    </row>
    <row r="14" spans="1:3">
      <c r="B14" s="333" t="s">
        <v>1823</v>
      </c>
      <c r="C14" s="334">
        <v>1328660</v>
      </c>
    </row>
    <row r="15" spans="1:3">
      <c r="B15" s="757" t="s">
        <v>268</v>
      </c>
      <c r="C15" s="786">
        <v>137133</v>
      </c>
    </row>
    <row r="16" spans="1:3">
      <c r="B16" s="757" t="s">
        <v>1107</v>
      </c>
      <c r="C16" s="786">
        <v>2994299</v>
      </c>
    </row>
    <row r="17" spans="2:3">
      <c r="B17" s="757" t="s">
        <v>627</v>
      </c>
      <c r="C17" s="786">
        <v>-1025</v>
      </c>
    </row>
    <row r="18" spans="2:3">
      <c r="B18" s="757" t="s">
        <v>1824</v>
      </c>
      <c r="C18" s="786">
        <v>-78547</v>
      </c>
    </row>
    <row r="19" spans="2:3">
      <c r="B19" s="333" t="s">
        <v>1825</v>
      </c>
      <c r="C19" s="786">
        <v>-44163</v>
      </c>
    </row>
    <row r="20" spans="2:3" ht="24">
      <c r="B20" s="333" t="s">
        <v>1108</v>
      </c>
      <c r="C20" s="786">
        <v>-76579</v>
      </c>
    </row>
    <row r="21" spans="2:3" ht="24">
      <c r="B21" s="333" t="s">
        <v>1826</v>
      </c>
      <c r="C21" s="786">
        <v>-16995.999999999996</v>
      </c>
    </row>
    <row r="22" spans="2:3">
      <c r="B22" s="757" t="s">
        <v>685</v>
      </c>
      <c r="C22" s="786">
        <v>-337</v>
      </c>
    </row>
    <row r="23" spans="2:3">
      <c r="B23" s="757" t="s">
        <v>1828</v>
      </c>
      <c r="C23" s="786">
        <v>174257.16048299789</v>
      </c>
    </row>
    <row r="24" spans="2:3">
      <c r="B24" s="331" t="s">
        <v>684</v>
      </c>
      <c r="C24" s="332">
        <v>4416702.160482998</v>
      </c>
    </row>
  </sheetData>
  <customSheetViews>
    <customSheetView guid="{EB80C77D-AF78-41A9-A5FE-A7459DA92422}">
      <selection activeCell="C10" sqref="C10"/>
      <pageMargins left="0.7" right="0.7" top="0.75" bottom="0.75" header="0.3" footer="0.3"/>
    </customSheetView>
    <customSheetView guid="{51337751-BEAF-43F3-8CC9-400B99E751E8}">
      <selection activeCell="A36" sqref="A36:XFD36"/>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10">
      <selection activeCell="D2" sqref="D2"/>
      <pageMargins left="0.7" right="0.7" top="0.75" bottom="0.75" header="0.3" footer="0.3"/>
      <pageSetup paperSize="9" orientation="portrait" r:id="rId4"/>
    </customSheetView>
    <customSheetView guid="{CFC92B1C-D4F2-414F-8F12-92F529035B08}" scale="115">
      <selection activeCell="D6" sqref="D6"/>
      <pageMargins left="0.7" right="0.7" top="0.75" bottom="0.75" header="0.3" footer="0.3"/>
      <pageSetup paperSize="9" orientation="portrait" r:id="rId5"/>
    </customSheetView>
    <customSheetView guid="{21329C76-F86B-400D-B8F5-F75B383E5B14}" topLeftCell="A10">
      <selection activeCell="D2" sqref="D2"/>
      <pageMargins left="0.7" right="0.7" top="0.75" bottom="0.75" header="0.3" footer="0.3"/>
      <pageSetup paperSize="9" orientation="portrait" r:id="rId6"/>
    </customSheetView>
    <customSheetView guid="{D3393B8E-C3CB-4E3A-976E-E4CD065299F0}" topLeftCell="A12">
      <selection activeCell="D4" sqref="D4"/>
      <pageMargins left="0.7" right="0.7" top="0.75" bottom="0.75" header="0.3" footer="0.3"/>
      <pageSetup paperSize="9" orientation="portrait" r:id="rId7"/>
    </customSheetView>
    <customSheetView guid="{CA1DE4BE-C006-4405-B064-304EE6CCACF1}" topLeftCell="A10">
      <selection activeCell="D2" sqref="D2"/>
      <pageMargins left="0.7" right="0.7" top="0.75" bottom="0.75" header="0.3" footer="0.3"/>
      <pageSetup paperSize="9" orientation="portrait" r:id="rId8"/>
    </customSheetView>
    <customSheetView guid="{931AA63B-6827-4BF4-8E25-ED232A88A09C}">
      <selection activeCell="D6" sqref="D6"/>
      <pageMargins left="0.7" right="0.7" top="0.75" bottom="0.75" header="0.3" footer="0.3"/>
      <pageSetup paperSize="9" orientation="portrait" r:id="rId9"/>
    </customSheetView>
    <customSheetView guid="{3AD1D9CC-D162-4119-AFCC-0AF9105FB248}">
      <selection activeCell="D6" sqref="D6"/>
      <pageMargins left="0.7" right="0.7" top="0.75" bottom="0.75" header="0.3" footer="0.3"/>
      <pageSetup paperSize="9" orientation="portrait" r:id="rId10"/>
    </customSheetView>
    <customSheetView guid="{7CCD1884-1631-4809-8751-AE0939C32419}">
      <selection activeCell="J25" sqref="J25"/>
      <pageMargins left="0.7" right="0.7" top="0.75" bottom="0.75" header="0.3" footer="0.3"/>
    </customSheetView>
    <customSheetView guid="{D2C72E70-F766-4D56-9E10-3C91A63BB7F3}" topLeftCell="A10">
      <selection activeCell="B32" sqref="B32"/>
      <pageMargins left="0.7" right="0.7" top="0.75" bottom="0.75" header="0.3" footer="0.3"/>
      <pageSetup paperSize="9" orientation="portrait" r:id="rId11"/>
    </customSheetView>
    <customSheetView guid="{FD092655-EBEC-4730-9895-1567D9B70D5F}">
      <selection activeCell="D6" sqref="D6"/>
      <pageMargins left="0.7" right="0.7" top="0.75" bottom="0.75" header="0.3" footer="0.3"/>
      <pageSetup paperSize="9" orientation="portrait" r:id="rId12"/>
    </customSheetView>
    <customSheetView guid="{59094C18-3CB5-482F-AA6A-9C313A318EBB}" topLeftCell="A10">
      <selection activeCell="D2" sqref="D2"/>
      <pageMargins left="0.7" right="0.7" top="0.75" bottom="0.75" header="0.3" footer="0.3"/>
      <pageSetup paperSize="9" orientation="portrait" r:id="rId13"/>
    </customSheetView>
    <customSheetView guid="{08462586-B7E0-434D-B6F4-B2B21EAA5D46}" topLeftCell="A10">
      <selection activeCell="D2" sqref="D2"/>
      <pageMargins left="0.7" right="0.7" top="0.75" bottom="0.75" header="0.3" footer="0.3"/>
      <pageSetup paperSize="9" orientation="portrait" r:id="rId14"/>
    </customSheetView>
    <customSheetView guid="{F277ACEF-9FF8-431F-8537-DE60B790AA4F}" topLeftCell="A12">
      <selection activeCell="D4" sqref="D4"/>
      <pageMargins left="0.7" right="0.7" top="0.75" bottom="0.75" header="0.3" footer="0.3"/>
      <pageSetup paperSize="9" orientation="portrait" r:id="rId15"/>
    </customSheetView>
    <customSheetView guid="{3FCB7B24-049F-4685-83CB-5231093E0117}" topLeftCell="A12">
      <selection activeCell="D4" sqref="D4"/>
      <pageMargins left="0.7" right="0.7" top="0.75" bottom="0.75" header="0.3" footer="0.3"/>
      <pageSetup paperSize="9" orientation="portrait" r:id="rId16"/>
    </customSheetView>
    <customSheetView guid="{5AF40965-2356-4A48-B6FA-CB814CA4D7B2}" topLeftCell="A10">
      <selection activeCell="D2" sqref="D2"/>
      <pageMargins left="0.7" right="0.7" top="0.75" bottom="0.75" header="0.3" footer="0.3"/>
      <pageSetup paperSize="9" orientation="portrait" r:id="rId17"/>
    </customSheetView>
    <customSheetView guid="{BE68C6EB-1B64-4B3E-8DDC-CA26F318E610}">
      <selection activeCell="D4" sqref="D4"/>
      <pageMargins left="0.7" right="0.7" top="0.75" bottom="0.75" header="0.3" footer="0.3"/>
      <pageSetup paperSize="9" orientation="portrait" r:id="rId18"/>
    </customSheetView>
    <customSheetView guid="{DB462ED3-28DC-47D7-98F7-CED01F66E2C7}" topLeftCell="A10">
      <selection activeCell="D2" sqref="D2"/>
      <pageMargins left="0.7" right="0.7" top="0.75" bottom="0.75" header="0.3" footer="0.3"/>
      <pageSetup paperSize="9" orientation="portrait" r:id="rId19"/>
    </customSheetView>
    <customSheetView guid="{5DDDA852-2807-4645-BC75-EBD4EF3323A7}">
      <selection activeCell="F20" sqref="F20"/>
      <pageMargins left="0.7" right="0.7" top="0.75" bottom="0.75" header="0.3" footer="0.3"/>
    </customSheetView>
  </customSheetView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249977111117893"/>
  </sheetPr>
  <dimension ref="A1:D39"/>
  <sheetViews>
    <sheetView showGridLines="0" zoomScaleNormal="115" workbookViewId="0">
      <selection activeCell="D1" sqref="D1"/>
    </sheetView>
  </sheetViews>
  <sheetFormatPr defaultColWidth="9.140625" defaultRowHeight="12"/>
  <cols>
    <col min="1" max="1" width="5.85546875" style="97" customWidth="1"/>
    <col min="2" max="2" width="51" style="97" bestFit="1" customWidth="1"/>
    <col min="3" max="4" width="14.42578125" style="97" customWidth="1"/>
    <col min="5" max="16384" width="9.140625" style="97"/>
  </cols>
  <sheetData>
    <row r="1" spans="1:4" ht="12.75">
      <c r="A1" s="507" t="str">
        <f>HYPERLINK("#INDEX!A2","back to index page")</f>
        <v>back to index page</v>
      </c>
      <c r="B1" s="782"/>
    </row>
    <row r="2" spans="1:4" ht="12.75">
      <c r="A2"/>
      <c r="B2"/>
    </row>
    <row r="3" spans="1:4" ht="12.75">
      <c r="A3"/>
      <c r="B3"/>
    </row>
    <row r="4" spans="1:4" ht="12.75">
      <c r="A4"/>
      <c r="B4"/>
    </row>
    <row r="5" spans="1:4" ht="12.75">
      <c r="A5"/>
      <c r="B5"/>
    </row>
    <row r="6" spans="1:4" ht="12.75">
      <c r="A6"/>
      <c r="B6"/>
    </row>
    <row r="7" spans="1:4" ht="12.75">
      <c r="A7"/>
      <c r="B7"/>
    </row>
    <row r="8" spans="1:4" ht="12.75">
      <c r="A8"/>
      <c r="B8"/>
    </row>
    <row r="9" spans="1:4" s="462" customFormat="1" ht="12.75">
      <c r="B9" s="461" t="s">
        <v>1604</v>
      </c>
      <c r="C9" s="461"/>
      <c r="D9" s="461"/>
    </row>
    <row r="11" spans="1:4">
      <c r="D11" s="373"/>
    </row>
    <row r="12" spans="1:4" ht="60">
      <c r="B12" s="204"/>
      <c r="C12" s="203" t="s">
        <v>1829</v>
      </c>
      <c r="D12" s="203" t="s">
        <v>1827</v>
      </c>
    </row>
    <row r="13" spans="1:4" s="98" customFormat="1">
      <c r="B13" s="204"/>
      <c r="C13" s="581" t="s">
        <v>33</v>
      </c>
      <c r="D13" s="581" t="s">
        <v>57</v>
      </c>
    </row>
    <row r="14" spans="1:4">
      <c r="B14" s="219" t="s">
        <v>687</v>
      </c>
      <c r="C14" s="147">
        <v>1506615.36</v>
      </c>
      <c r="D14" s="147">
        <v>1850850.4771527119</v>
      </c>
    </row>
    <row r="15" spans="1:4">
      <c r="B15" s="220" t="s">
        <v>688</v>
      </c>
      <c r="C15" s="146">
        <v>1455806.32</v>
      </c>
      <c r="D15" s="146">
        <v>1601439.190987088</v>
      </c>
    </row>
    <row r="16" spans="1:4">
      <c r="B16" s="220" t="s">
        <v>689</v>
      </c>
      <c r="C16" s="146">
        <v>1149.04</v>
      </c>
      <c r="D16" s="146">
        <v>4035</v>
      </c>
    </row>
    <row r="17" spans="2:4">
      <c r="B17" s="220" t="s">
        <v>690</v>
      </c>
      <c r="C17" s="146">
        <v>49660.000000000007</v>
      </c>
      <c r="D17" s="146">
        <v>104903.87848180329</v>
      </c>
    </row>
    <row r="18" spans="2:4">
      <c r="B18" s="123" t="s">
        <v>691</v>
      </c>
      <c r="C18" s="146" t="s">
        <v>639</v>
      </c>
      <c r="D18" s="146">
        <v>0</v>
      </c>
    </row>
    <row r="19" spans="2:4">
      <c r="B19" s="123" t="s">
        <v>692</v>
      </c>
      <c r="C19" s="146" t="s">
        <v>639</v>
      </c>
      <c r="D19" s="146">
        <v>29699</v>
      </c>
    </row>
    <row r="20" spans="2:4">
      <c r="B20" s="123" t="s">
        <v>1109</v>
      </c>
      <c r="C20" s="146" t="s">
        <v>639</v>
      </c>
      <c r="D20" s="146">
        <v>39167</v>
      </c>
    </row>
    <row r="21" spans="2:4">
      <c r="B21" s="220" t="s">
        <v>1110</v>
      </c>
      <c r="C21" s="788" t="s">
        <v>639</v>
      </c>
      <c r="D21" s="788">
        <v>63102.255151299847</v>
      </c>
    </row>
    <row r="22" spans="2:4">
      <c r="B22" s="220" t="s">
        <v>693</v>
      </c>
      <c r="C22" s="146" t="s">
        <v>639</v>
      </c>
      <c r="D22" s="146">
        <v>8504.1525325204184</v>
      </c>
    </row>
    <row r="23" spans="2:4">
      <c r="B23" s="346"/>
      <c r="C23" s="347"/>
      <c r="D23" s="347"/>
    </row>
    <row r="24" spans="2:4">
      <c r="B24" s="219" t="s">
        <v>694</v>
      </c>
      <c r="C24" s="147">
        <v>1538664.22</v>
      </c>
      <c r="D24" s="146" t="s">
        <v>639</v>
      </c>
    </row>
    <row r="25" spans="2:4">
      <c r="B25" s="220" t="s">
        <v>695</v>
      </c>
      <c r="C25" s="146">
        <v>470817.3</v>
      </c>
      <c r="D25" s="146" t="s">
        <v>639</v>
      </c>
    </row>
    <row r="26" spans="2:4">
      <c r="B26" s="220" t="s">
        <v>696</v>
      </c>
      <c r="C26" s="146">
        <v>369121</v>
      </c>
      <c r="D26" s="146" t="s">
        <v>639</v>
      </c>
    </row>
    <row r="27" spans="2:4">
      <c r="B27" s="220" t="s">
        <v>697</v>
      </c>
      <c r="C27" s="146">
        <v>510399</v>
      </c>
      <c r="D27" s="146" t="s">
        <v>639</v>
      </c>
    </row>
    <row r="28" spans="2:4">
      <c r="B28" s="220" t="s">
        <v>698</v>
      </c>
      <c r="C28" s="146">
        <v>188326.92</v>
      </c>
      <c r="D28" s="146" t="s">
        <v>639</v>
      </c>
    </row>
    <row r="29" spans="2:4">
      <c r="B29" s="220" t="s">
        <v>1111</v>
      </c>
      <c r="C29" s="146">
        <v>348404.80199999997</v>
      </c>
      <c r="D29" s="146" t="s">
        <v>639</v>
      </c>
    </row>
    <row r="30" spans="2:4">
      <c r="B30" s="220" t="s">
        <v>1112</v>
      </c>
      <c r="C30" s="146">
        <v>282490.37999999995</v>
      </c>
      <c r="D30" s="146" t="s">
        <v>639</v>
      </c>
    </row>
    <row r="31" spans="2:4">
      <c r="B31" s="220" t="s">
        <v>699</v>
      </c>
      <c r="C31" s="146">
        <v>188326.92</v>
      </c>
      <c r="D31" s="146" t="s">
        <v>639</v>
      </c>
    </row>
    <row r="32" spans="2:4">
      <c r="B32" s="219" t="s">
        <v>700</v>
      </c>
      <c r="C32" s="147">
        <v>2357886.3219999997</v>
      </c>
      <c r="D32" s="147">
        <v>1850850.4771527119</v>
      </c>
    </row>
    <row r="33" spans="2:4" ht="5.25" customHeight="1">
      <c r="B33" s="346"/>
      <c r="C33" s="347"/>
      <c r="D33" s="347"/>
    </row>
    <row r="34" spans="2:4">
      <c r="B34" s="219" t="s">
        <v>701</v>
      </c>
      <c r="C34" s="147">
        <v>4836605</v>
      </c>
      <c r="D34" s="147">
        <v>4416702.160482998</v>
      </c>
    </row>
    <row r="35" spans="2:4">
      <c r="B35" s="219" t="s">
        <v>702</v>
      </c>
      <c r="C35" s="147">
        <v>972103.3179999995</v>
      </c>
      <c r="D35" s="147">
        <v>2380766.6356150149</v>
      </c>
    </row>
    <row r="39" spans="2:4">
      <c r="C39" s="348"/>
      <c r="D39" s="348"/>
    </row>
  </sheetData>
  <customSheetViews>
    <customSheetView guid="{EB80C77D-AF78-41A9-A5FE-A7459DA92422}" topLeftCell="A44">
      <selection activeCell="N55" sqref="N55"/>
      <pageMargins left="0.7" right="0.7" top="0.75" bottom="0.75" header="0.3" footer="0.3"/>
      <pageSetup paperSize="9" orientation="portrait" r:id="rId1"/>
    </customSheetView>
    <customSheetView guid="{51337751-BEAF-43F3-8CC9-400B99E751E8}" topLeftCell="A9">
      <selection activeCell="A69" sqref="A69:XFD69"/>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2">
      <selection activeCell="B116" sqref="B116"/>
      <pageMargins left="0.7" right="0.7" top="0.75" bottom="0.75" header="0.3" footer="0.3"/>
      <pageSetup paperSize="9" orientation="portrait" r:id="rId5"/>
    </customSheetView>
    <customSheetView guid="{CFC92B1C-D4F2-414F-8F12-92F529035B08}" scale="115">
      <selection activeCell="J1" sqref="J1:J1048576"/>
      <pageMargins left="0.7" right="0.7" top="0.75" bottom="0.75" header="0.3" footer="0.3"/>
      <pageSetup paperSize="9" orientation="portrait" r:id="rId6"/>
    </customSheetView>
    <customSheetView guid="{21329C76-F86B-400D-B8F5-F75B383E5B14}" topLeftCell="A88">
      <selection activeCell="B116" sqref="B116"/>
      <pageMargins left="0.7" right="0.7" top="0.75" bottom="0.75" header="0.3" footer="0.3"/>
      <pageSetup paperSize="9" orientation="portrait" r:id="rId7"/>
    </customSheetView>
    <customSheetView guid="{D3393B8E-C3CB-4E3A-976E-E4CD065299F0}">
      <selection activeCell="E4" sqref="E4:G21"/>
      <pageMargins left="0.7" right="0.7" top="0.75" bottom="0.75" header="0.3" footer="0.3"/>
      <pageSetup paperSize="9" orientation="portrait" r:id="rId8"/>
    </customSheetView>
    <customSheetView guid="{CA1DE4BE-C006-4405-B064-304EE6CCACF1}" hiddenRows="1" topLeftCell="A88">
      <selection activeCell="B116" sqref="B116"/>
      <pageMargins left="0.7" right="0.7" top="0.75" bottom="0.75" header="0.3" footer="0.3"/>
      <pageSetup paperSize="9" orientation="portrait" r:id="rId9"/>
    </customSheetView>
    <customSheetView guid="{931AA63B-6827-4BF4-8E25-ED232A88A09C}" topLeftCell="A4">
      <selection activeCell="A36" sqref="A36:XFD36"/>
      <pageMargins left="0.7" right="0.7" top="0.75" bottom="0.75" header="0.3" footer="0.3"/>
      <pageSetup paperSize="9" orientation="portrait" r:id="rId10"/>
    </customSheetView>
    <customSheetView guid="{3AD1D9CC-D162-4119-AFCC-0AF9105FB248}">
      <selection activeCell="B4" sqref="B4:C8"/>
      <pageMargins left="0.7" right="0.7" top="0.75" bottom="0.75" header="0.3" footer="0.3"/>
      <pageSetup paperSize="9" orientation="portrait" r:id="rId11"/>
    </customSheetView>
    <customSheetView guid="{7CCD1884-1631-4809-8751-AE0939C32419}">
      <selection activeCell="F67" sqref="F67"/>
      <pageMargins left="0.7" right="0.7" top="0.75" bottom="0.75" header="0.3" footer="0.3"/>
      <pageSetup paperSize="9" orientation="portrait" r:id="rId12"/>
    </customSheetView>
    <customSheetView guid="{D2C72E70-F766-4D56-9E10-3C91A63BB7F3}" hiddenRows="1" topLeftCell="A59">
      <selection activeCell="B65" sqref="B65"/>
      <pageMargins left="0.7" right="0.7" top="0.75" bottom="0.75" header="0.3" footer="0.3"/>
      <pageSetup paperSize="9" orientation="portrait" r:id="rId13"/>
    </customSheetView>
    <customSheetView guid="{A7B3A108-9CF6-4687-9321-110D304B17B9}" topLeftCell="A4">
      <selection activeCell="F29" sqref="F29"/>
      <pageMargins left="0.7" right="0.7" top="0.75" bottom="0.75" header="0.3" footer="0.3"/>
      <pageSetup paperSize="9" orientation="portrait" r:id="rId14"/>
    </customSheetView>
    <customSheetView guid="{B3153F5C-CAD5-4C41-96F3-3BC56052414C}" topLeftCell="A10">
      <selection activeCell="A4" sqref="A4:C20"/>
      <pageMargins left="0.7" right="0.7" top="0.75" bottom="0.75" header="0.3" footer="0.3"/>
      <pageSetup paperSize="9" orientation="portrait" r:id="rId15"/>
    </customSheetView>
    <customSheetView guid="{FB7DEBE1-1047-4BE4-82FD-4BCA0CA8DD58}">
      <selection activeCell="J12" sqref="J12"/>
      <pageMargins left="0.7" right="0.7" top="0.75" bottom="0.75" header="0.3" footer="0.3"/>
      <pageSetup paperSize="9" orientation="portrait" r:id="rId16"/>
    </customSheetView>
    <customSheetView guid="{8A1326BD-F0AB-414F-9F91-C2BB94CC9C17}">
      <selection activeCell="J8" sqref="J8"/>
      <pageMargins left="0.7" right="0.7" top="0.75" bottom="0.75" header="0.3" footer="0.3"/>
      <pageSetup paperSize="9" orientation="portrait" r:id="rId17"/>
    </customSheetView>
    <customSheetView guid="{F0048D33-26BA-4893-8BCC-88CEF82FEBB6}">
      <selection activeCell="E4" sqref="E4:G20"/>
      <pageMargins left="0.7" right="0.7" top="0.75" bottom="0.75" header="0.3" footer="0.3"/>
      <pageSetup paperSize="9" orientation="portrait" r:id="rId18"/>
    </customSheetView>
    <customSheetView guid="{0780CBEB-AF66-401E-9AFD-5F77700585BC}">
      <selection activeCell="D31" sqref="D31"/>
      <pageMargins left="0.7" right="0.7" top="0.75" bottom="0.75" header="0.3" footer="0.3"/>
      <pageSetup paperSize="9" orientation="portrait" r:id="rId19"/>
    </customSheetView>
    <customSheetView guid="{F536E858-E5B2-4B36-88FC-BE776803F921}" topLeftCell="A4">
      <selection activeCell="F29" sqref="F29"/>
      <pageMargins left="0.7" right="0.7" top="0.75" bottom="0.75" header="0.3" footer="0.3"/>
      <pageSetup paperSize="9" orientation="portrait" r:id="rId20"/>
    </customSheetView>
    <customSheetView guid="{70E7FFDC-983F-46F7-B68F-0BE0A8C942E0}" topLeftCell="A22">
      <selection activeCell="J38" sqref="J38"/>
      <pageMargins left="0.7" right="0.7" top="0.75" bottom="0.75" header="0.3" footer="0.3"/>
      <pageSetup paperSize="9" orientation="portrait" r:id="rId21"/>
    </customSheetView>
    <customSheetView guid="{7CA1DEE6-746E-4947-9BED-24AAED6E8B57}">
      <selection activeCell="B6" sqref="B6"/>
      <pageMargins left="0.7" right="0.7" top="0.75" bottom="0.75" header="0.3" footer="0.3"/>
      <pageSetup paperSize="9" orientation="portrait" r:id="rId22"/>
    </customSheetView>
    <customSheetView guid="{FD092655-EBEC-4730-9895-1567D9B70D5F}" topLeftCell="A4">
      <selection activeCell="A36" sqref="A36:XFD36"/>
      <pageMargins left="0.7" right="0.7" top="0.75" bottom="0.75" header="0.3" footer="0.3"/>
      <pageSetup paperSize="9" orientation="portrait" r:id="rId23"/>
    </customSheetView>
    <customSheetView guid="{59094C18-3CB5-482F-AA6A-9C313A318EBB}" hiddenRows="1" topLeftCell="A88">
      <selection activeCell="B116" sqref="B116"/>
      <pageMargins left="0.7" right="0.7" top="0.75" bottom="0.75" header="0.3" footer="0.3"/>
      <pageSetup paperSize="9" orientation="portrait" r:id="rId24"/>
    </customSheetView>
    <customSheetView guid="{08462586-B7E0-434D-B6F4-B2B21EAA5D46}" hiddenRows="1" topLeftCell="A88">
      <selection activeCell="B116" sqref="B116"/>
      <pageMargins left="0.7" right="0.7" top="0.75" bottom="0.75" header="0.3" footer="0.3"/>
      <pageSetup paperSize="9" orientation="portrait" r:id="rId25"/>
    </customSheetView>
    <customSheetView guid="{F277ACEF-9FF8-431F-8537-DE60B790AA4F}">
      <selection activeCell="C17" sqref="C17"/>
      <pageMargins left="0.7" right="0.7" top="0.75" bottom="0.75" header="0.3" footer="0.3"/>
      <pageSetup paperSize="9" orientation="portrait" r:id="rId26"/>
    </customSheetView>
    <customSheetView guid="{3FCB7B24-049F-4685-83CB-5231093E0117}">
      <selection activeCell="D4" sqref="D4"/>
      <pageMargins left="0.7" right="0.7" top="0.75" bottom="0.75" header="0.3" footer="0.3"/>
      <pageSetup paperSize="9" orientation="portrait" r:id="rId27"/>
    </customSheetView>
    <customSheetView guid="{5AF40965-2356-4A48-B6FA-CB814CA4D7B2}" topLeftCell="A2">
      <selection activeCell="B116" sqref="B116"/>
      <pageMargins left="0.7" right="0.7" top="0.75" bottom="0.75" header="0.3" footer="0.3"/>
      <pageSetup paperSize="9" orientation="portrait" r:id="rId28"/>
    </customSheetView>
    <customSheetView guid="{BE68C6EB-1B64-4B3E-8DDC-CA26F318E610}">
      <selection activeCell="D4" sqref="D4"/>
      <pageMargins left="0.7" right="0.7" top="0.75" bottom="0.75" header="0.3" footer="0.3"/>
      <pageSetup paperSize="9" orientation="portrait" r:id="rId29"/>
    </customSheetView>
    <customSheetView guid="{DB462ED3-28DC-47D7-98F7-CED01F66E2C7}" topLeftCell="A2">
      <selection activeCell="B116" sqref="B116"/>
      <pageMargins left="0.7" right="0.7" top="0.75" bottom="0.75" header="0.3" footer="0.3"/>
      <pageSetup paperSize="9" orientation="portrait" r:id="rId30"/>
    </customSheetView>
    <customSheetView guid="{5DDDA852-2807-4645-BC75-EBD4EF3323A7}">
      <selection activeCell="F6" sqref="F6"/>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249977111117893"/>
  </sheetPr>
  <dimension ref="A1:L23"/>
  <sheetViews>
    <sheetView showGridLines="0" zoomScaleNormal="85" workbookViewId="0">
      <selection activeCell="C1" sqref="A1:C1"/>
    </sheetView>
  </sheetViews>
  <sheetFormatPr defaultColWidth="9.140625" defaultRowHeight="12"/>
  <cols>
    <col min="1" max="1" width="5.85546875" style="96" customWidth="1"/>
    <col min="2" max="2" width="3.85546875" style="96" customWidth="1"/>
    <col min="3" max="3" width="38.5703125" style="96" customWidth="1"/>
    <col min="4" max="11" width="18.28515625" style="96" customWidth="1"/>
    <col min="12" max="16384" width="9.140625" style="96"/>
  </cols>
  <sheetData>
    <row r="1" spans="1:12" ht="12.75">
      <c r="A1" s="506" t="str">
        <f>HYPERLINK("#INDEX!A2","back to index page")</f>
        <v>back to index page</v>
      </c>
      <c r="B1" s="789"/>
      <c r="C1" s="789"/>
    </row>
    <row r="2" spans="1:12" ht="12.75">
      <c r="A2"/>
      <c r="B2"/>
      <c r="C2"/>
    </row>
    <row r="3" spans="1:12" ht="12.75">
      <c r="A3"/>
      <c r="B3"/>
      <c r="C3"/>
    </row>
    <row r="4" spans="1:12" ht="12.75">
      <c r="A4"/>
      <c r="B4"/>
      <c r="C4"/>
    </row>
    <row r="5" spans="1:12" ht="12.75">
      <c r="A5"/>
      <c r="B5"/>
      <c r="C5"/>
    </row>
    <row r="6" spans="1:12" ht="12.75">
      <c r="A6"/>
      <c r="B6"/>
      <c r="C6"/>
    </row>
    <row r="7" spans="1:12" ht="12.75">
      <c r="A7"/>
      <c r="B7"/>
      <c r="C7"/>
    </row>
    <row r="8" spans="1:12" ht="12.75">
      <c r="A8"/>
      <c r="B8"/>
      <c r="C8"/>
    </row>
    <row r="9" spans="1:12" s="95" customFormat="1">
      <c r="B9" s="460" t="s">
        <v>1644</v>
      </c>
      <c r="C9" s="460"/>
      <c r="D9" s="460"/>
      <c r="E9" s="460"/>
      <c r="F9" s="460"/>
      <c r="G9" s="460"/>
      <c r="H9" s="460"/>
      <c r="I9" s="460"/>
      <c r="J9" s="460"/>
      <c r="K9" s="460"/>
    </row>
    <row r="10" spans="1:12" s="95" customFormat="1"/>
    <row r="11" spans="1:12">
      <c r="K11" s="352" t="s">
        <v>52</v>
      </c>
      <c r="L11" s="422"/>
    </row>
    <row r="12" spans="1:12" ht="45.75" customHeight="1">
      <c r="B12" s="27"/>
      <c r="C12" s="27"/>
      <c r="D12" s="583" t="s">
        <v>513</v>
      </c>
      <c r="E12" s="225"/>
      <c r="F12" s="584" t="s">
        <v>514</v>
      </c>
      <c r="G12" s="585"/>
      <c r="H12" s="583" t="s">
        <v>515</v>
      </c>
      <c r="I12" s="225"/>
      <c r="J12" s="584" t="s">
        <v>516</v>
      </c>
      <c r="K12" s="585"/>
    </row>
    <row r="13" spans="1:12" ht="45" customHeight="1">
      <c r="B13" s="27"/>
      <c r="C13" s="27"/>
      <c r="D13" s="586"/>
      <c r="E13" s="587" t="s">
        <v>798</v>
      </c>
      <c r="F13" s="586"/>
      <c r="G13" s="587" t="s">
        <v>798</v>
      </c>
      <c r="H13" s="586"/>
      <c r="I13" s="587" t="s">
        <v>799</v>
      </c>
      <c r="J13" s="588"/>
      <c r="K13" s="587" t="s">
        <v>799</v>
      </c>
    </row>
    <row r="14" spans="1:12">
      <c r="B14" s="27"/>
      <c r="C14" s="27"/>
      <c r="D14" s="227" t="s">
        <v>245</v>
      </c>
      <c r="E14" s="227" t="s">
        <v>247</v>
      </c>
      <c r="F14" s="227" t="s">
        <v>517</v>
      </c>
      <c r="G14" s="227" t="s">
        <v>797</v>
      </c>
      <c r="H14" s="227" t="s">
        <v>518</v>
      </c>
      <c r="I14" s="227" t="s">
        <v>539</v>
      </c>
      <c r="J14" s="227" t="s">
        <v>519</v>
      </c>
      <c r="K14" s="227" t="s">
        <v>540</v>
      </c>
    </row>
    <row r="15" spans="1:12">
      <c r="B15" s="337" t="s">
        <v>245</v>
      </c>
      <c r="C15" s="459" t="s">
        <v>800</v>
      </c>
      <c r="D15" s="343">
        <v>434178</v>
      </c>
      <c r="E15" s="343">
        <v>425059</v>
      </c>
      <c r="F15" s="458"/>
      <c r="G15" s="458"/>
      <c r="H15" s="343">
        <v>34429528</v>
      </c>
      <c r="I15" s="343">
        <v>8652547</v>
      </c>
      <c r="J15" s="457"/>
      <c r="K15" s="458"/>
    </row>
    <row r="16" spans="1:12">
      <c r="B16" s="337" t="s">
        <v>247</v>
      </c>
      <c r="C16" s="338" t="s">
        <v>520</v>
      </c>
      <c r="D16" s="343">
        <v>0</v>
      </c>
      <c r="E16" s="343">
        <v>0</v>
      </c>
      <c r="F16" s="343">
        <v>0</v>
      </c>
      <c r="G16" s="343">
        <v>0</v>
      </c>
      <c r="H16" s="343">
        <v>34334</v>
      </c>
      <c r="I16" s="343">
        <v>0</v>
      </c>
      <c r="J16" s="343">
        <v>34334</v>
      </c>
      <c r="K16" s="343">
        <v>0</v>
      </c>
    </row>
    <row r="17" spans="2:11">
      <c r="B17" s="337" t="s">
        <v>517</v>
      </c>
      <c r="C17" s="338" t="s">
        <v>125</v>
      </c>
      <c r="D17" s="343">
        <v>425059</v>
      </c>
      <c r="E17" s="343">
        <v>425059</v>
      </c>
      <c r="F17" s="343">
        <v>389990</v>
      </c>
      <c r="G17" s="343">
        <v>389990</v>
      </c>
      <c r="H17" s="343">
        <v>4559620</v>
      </c>
      <c r="I17" s="343">
        <v>4414296</v>
      </c>
      <c r="J17" s="343">
        <v>4492601</v>
      </c>
      <c r="K17" s="343">
        <v>4352424</v>
      </c>
    </row>
    <row r="18" spans="2:11">
      <c r="B18" s="337" t="s">
        <v>797</v>
      </c>
      <c r="C18" s="336" t="s">
        <v>801</v>
      </c>
      <c r="D18" s="343">
        <v>0</v>
      </c>
      <c r="E18" s="343">
        <v>0</v>
      </c>
      <c r="F18" s="343">
        <v>0</v>
      </c>
      <c r="G18" s="343">
        <v>0</v>
      </c>
      <c r="H18" s="343">
        <v>396645</v>
      </c>
      <c r="I18" s="343">
        <v>396645</v>
      </c>
      <c r="J18" s="343">
        <v>396267</v>
      </c>
      <c r="K18" s="343">
        <v>396267</v>
      </c>
    </row>
    <row r="19" spans="2:11">
      <c r="B19" s="337" t="s">
        <v>518</v>
      </c>
      <c r="C19" s="336" t="s">
        <v>802</v>
      </c>
      <c r="D19" s="343">
        <v>0</v>
      </c>
      <c r="E19" s="343">
        <v>0</v>
      </c>
      <c r="F19" s="343">
        <v>0</v>
      </c>
      <c r="G19" s="343">
        <v>0</v>
      </c>
      <c r="H19" s="343">
        <v>0</v>
      </c>
      <c r="I19" s="343">
        <v>0</v>
      </c>
      <c r="J19" s="343">
        <v>0</v>
      </c>
      <c r="K19" s="343">
        <v>0</v>
      </c>
    </row>
    <row r="20" spans="2:11">
      <c r="B20" s="337" t="s">
        <v>538</v>
      </c>
      <c r="C20" s="336" t="s">
        <v>803</v>
      </c>
      <c r="D20" s="343">
        <v>425059</v>
      </c>
      <c r="E20" s="343">
        <v>425059</v>
      </c>
      <c r="F20" s="343">
        <v>389990</v>
      </c>
      <c r="G20" s="343">
        <v>389990</v>
      </c>
      <c r="H20" s="343">
        <v>4053984</v>
      </c>
      <c r="I20" s="343">
        <v>3909147</v>
      </c>
      <c r="J20" s="343">
        <v>3985726</v>
      </c>
      <c r="K20" s="343">
        <v>3846036</v>
      </c>
    </row>
    <row r="21" spans="2:11" ht="17.25" customHeight="1">
      <c r="B21" s="337" t="s">
        <v>539</v>
      </c>
      <c r="C21" s="336" t="s">
        <v>804</v>
      </c>
      <c r="D21" s="343">
        <v>0</v>
      </c>
      <c r="E21" s="343">
        <v>0</v>
      </c>
      <c r="F21" s="343">
        <v>0</v>
      </c>
      <c r="G21" s="343">
        <v>0</v>
      </c>
      <c r="H21" s="343">
        <v>505636</v>
      </c>
      <c r="I21" s="343">
        <v>505149</v>
      </c>
      <c r="J21" s="343">
        <v>506875</v>
      </c>
      <c r="K21" s="343">
        <v>506389</v>
      </c>
    </row>
    <row r="22" spans="2:11" ht="12" customHeight="1">
      <c r="B22" s="337" t="s">
        <v>519</v>
      </c>
      <c r="C22" s="336" t="s">
        <v>805</v>
      </c>
      <c r="D22" s="343">
        <v>0</v>
      </c>
      <c r="E22" s="343">
        <v>0</v>
      </c>
      <c r="F22" s="343">
        <v>0</v>
      </c>
      <c r="G22" s="343">
        <v>0</v>
      </c>
      <c r="H22" s="343">
        <v>0</v>
      </c>
      <c r="I22" s="343">
        <v>0</v>
      </c>
      <c r="J22" s="343">
        <v>0</v>
      </c>
      <c r="K22" s="343">
        <v>0</v>
      </c>
    </row>
    <row r="23" spans="2:11">
      <c r="B23" s="337" t="s">
        <v>521</v>
      </c>
      <c r="C23" s="338" t="s">
        <v>42</v>
      </c>
      <c r="D23" s="343">
        <v>5390</v>
      </c>
      <c r="E23" s="343">
        <v>0</v>
      </c>
      <c r="F23" s="423"/>
      <c r="G23" s="423"/>
      <c r="H23" s="343">
        <v>29910767</v>
      </c>
      <c r="I23" s="343">
        <v>4472553</v>
      </c>
      <c r="J23" s="424"/>
      <c r="K23" s="423"/>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27">
      <selection activeCell="F62" sqref="F62"/>
      <pageMargins left="0.7" right="0.7" top="0.75" bottom="0.75" header="0.3" footer="0.3"/>
      <pageSetup paperSize="9" orientation="portrait" r:id="rId2"/>
    </customSheetView>
    <customSheetView guid="{C83D4249-7B44-432A-B7FB-A6ACA6880240}">
      <selection activeCell="D21" sqref="D21"/>
      <pageMargins left="0.7" right="0.7" top="0.75" bottom="0.75" header="0.3" footer="0.3"/>
      <pageSetup paperSize="9" orientation="portrait" r:id="rId3"/>
    </customSheetView>
    <customSheetView guid="{D37F8A47-E42F-4741-BE8D-5D961F7BB394}">
      <selection activeCell="D21" sqref="D21"/>
      <pageMargins left="0.7" right="0.7" top="0.75" bottom="0.75" header="0.3" footer="0.3"/>
      <pageSetup paperSize="9" orientation="portrait" r:id="rId4"/>
    </customSheetView>
    <customSheetView guid="{697182B0-1BEF-4A85-93A0-596802852AF2}" scale="85" topLeftCell="F1">
      <selection activeCell="M18" sqref="M18:M19"/>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21329C76-F86B-400D-B8F5-F75B383E5B14}" topLeftCell="E1">
      <selection activeCell="K8" sqref="K8:K9"/>
      <pageMargins left="0.7" right="0.7" top="0.75" bottom="0.75" header="0.3" footer="0.3"/>
      <pageSetup paperSize="9" orientation="portrait" r:id="rId7"/>
    </customSheetView>
    <customSheetView guid="{D3393B8E-C3CB-4E3A-976E-E4CD065299F0}">
      <selection activeCell="T15" sqref="T15"/>
      <pageMargins left="0.7" right="0.7" top="0.75" bottom="0.75" header="0.3" footer="0.3"/>
    </customSheetView>
    <customSheetView guid="{CA1DE4BE-C006-4405-B064-304EE6CCACF1}" topLeftCell="E1">
      <selection activeCell="K8" sqref="K8:K9"/>
      <pageMargins left="0.7" right="0.7" top="0.75" bottom="0.75" header="0.3" footer="0.3"/>
      <pageSetup paperSize="9" orientation="portrait" r:id="rId8"/>
    </customSheetView>
    <customSheetView guid="{931AA63B-6827-4BF4-8E25-ED232A88A09C}">
      <selection activeCell="O7" sqref="O7"/>
      <pageMargins left="0.7" right="0.7" top="0.75" bottom="0.75" header="0.3" footer="0.3"/>
    </customSheetView>
    <customSheetView guid="{3AD1D9CC-D162-4119-AFCC-0AF9105FB248}">
      <selection activeCell="C42" sqref="C42"/>
      <pageMargins left="0.7" right="0.7" top="0.75" bottom="0.75" header="0.3" footer="0.3"/>
    </customSheetView>
    <customSheetView guid="{7CCD1884-1631-4809-8751-AE0939C32419}">
      <selection activeCell="O20" sqref="O20"/>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9"/>
    </customSheetView>
    <customSheetView guid="{A7B3A108-9CF6-4687-9321-110D304B17B9}">
      <selection activeCell="O7" sqref="O7"/>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FB7DEBE1-1047-4BE4-82FD-4BCA0CA8DD58}">
      <selection activeCell="C4" sqref="C4"/>
      <pageMargins left="0.7" right="0.7" top="0.75" bottom="0.75" header="0.3" footer="0.3"/>
    </customSheetView>
    <customSheetView guid="{8A1326BD-F0AB-414F-9F91-C2BB94CC9C17}">
      <selection activeCell="E35" sqref="E35"/>
      <pageMargins left="0.7" right="0.7" top="0.75" bottom="0.75" header="0.3" footer="0.3"/>
    </customSheetView>
    <customSheetView guid="{F0048D33-26BA-4893-8BCC-88CEF82FEBB6}">
      <selection activeCell="I6" sqref="I6"/>
      <pageMargins left="0.7" right="0.7" top="0.75" bottom="0.75" header="0.3" footer="0.3"/>
    </customSheetView>
    <customSheetView guid="{0780CBEB-AF66-401E-9AFD-5F77700585BC}" topLeftCell="A7">
      <selection activeCell="L37" sqref="L37"/>
      <pageMargins left="0.7" right="0.7" top="0.75" bottom="0.75" header="0.3" footer="0.3"/>
    </customSheetView>
    <customSheetView guid="{F536E858-E5B2-4B36-88FC-BE776803F921}">
      <selection activeCell="O7" sqref="O7"/>
      <pageMargins left="0.7" right="0.7" top="0.75" bottom="0.75" header="0.3" footer="0.3"/>
    </customSheetView>
    <customSheetView guid="{70E7FFDC-983F-46F7-B68F-0BE0A8C942E0}" topLeftCell="A19">
      <selection activeCell="J34" sqref="J34"/>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10"/>
    </customSheetView>
    <customSheetView guid="{FD092655-EBEC-4730-9895-1567D9B70D5F}">
      <selection activeCell="O7" sqref="O7"/>
      <pageMargins left="0.7" right="0.7" top="0.75" bottom="0.75" header="0.3" footer="0.3"/>
    </customSheetView>
    <customSheetView guid="{59094C18-3CB5-482F-AA6A-9C313A318EBB}">
      <selection activeCell="M19" sqref="M19"/>
      <pageMargins left="0.7" right="0.7" top="0.75" bottom="0.75" header="0.3" footer="0.3"/>
      <pageSetup paperSize="9" orientation="portrait" r:id="rId11"/>
    </customSheetView>
    <customSheetView guid="{08462586-B7E0-434D-B6F4-B2B21EAA5D46}" topLeftCell="E1">
      <selection activeCell="K8" sqref="K8:K9"/>
      <pageMargins left="0.7" right="0.7" top="0.75" bottom="0.75" header="0.3" footer="0.3"/>
      <pageSetup paperSize="9" orientation="portrait" r:id="rId12"/>
    </customSheetView>
    <customSheetView guid="{F277ACEF-9FF8-431F-8537-DE60B790AA4F}">
      <selection activeCell="J25" sqref="J25"/>
      <pageMargins left="0.7" right="0.7" top="0.75" bottom="0.75" header="0.3" footer="0.3"/>
    </customSheetView>
    <customSheetView guid="{3FCB7B24-049F-4685-83CB-5231093E0117}" topLeftCell="A21">
      <selection activeCell="Q18" sqref="Q18"/>
      <pageMargins left="0.7" right="0.7" top="0.75" bottom="0.75" header="0.3" footer="0.3"/>
      <pageSetup paperSize="9" orientation="portrait" r:id="rId13"/>
    </customSheetView>
    <customSheetView guid="{5AF40965-2356-4A48-B6FA-CB814CA4D7B2}" scale="85" topLeftCell="F1">
      <selection activeCell="M18" sqref="M18:M19"/>
      <pageMargins left="0.7" right="0.7" top="0.75" bottom="0.75" header="0.3" footer="0.3"/>
      <pageSetup paperSize="9" orientation="portrait" r:id="rId14"/>
    </customSheetView>
    <customSheetView guid="{BE68C6EB-1B64-4B3E-8DDC-CA26F318E610}">
      <selection activeCell="D21" sqref="D21"/>
      <pageMargins left="0.7" right="0.7" top="0.75" bottom="0.75" header="0.3" footer="0.3"/>
      <pageSetup paperSize="9" orientation="portrait" r:id="rId15"/>
    </customSheetView>
    <customSheetView guid="{DB462ED3-28DC-47D7-98F7-CED01F66E2C7}" topLeftCell="A19">
      <selection activeCell="H47" sqref="H47"/>
      <pageMargins left="0.7" right="0.7" top="0.75" bottom="0.75" header="0.3" footer="0.3"/>
      <pageSetup paperSize="9" orientation="portrait" r:id="rId16"/>
    </customSheetView>
    <customSheetView guid="{5DDDA852-2807-4645-BC75-EBD4EF3323A7}">
      <selection activeCell="O20" sqref="O20"/>
      <pageMargins left="0.7" right="0.7" top="0.75" bottom="0.75" header="0.3" footer="0.3"/>
      <pageSetup paperSize="9" orientation="portrait" r:id="rId17"/>
    </customSheetView>
  </customSheetViews>
  <conditionalFormatting sqref="D15:E23">
    <cfRule type="cellIs" dxfId="14" priority="12" stopIfTrue="1" operator="lessThan">
      <formula>0</formula>
    </cfRule>
  </conditionalFormatting>
  <conditionalFormatting sqref="F16:K22">
    <cfRule type="cellIs" dxfId="13" priority="11" stopIfTrue="1" operator="lessThan">
      <formula>0</formula>
    </cfRule>
  </conditionalFormatting>
  <conditionalFormatting sqref="H15:I15">
    <cfRule type="cellIs" dxfId="12" priority="10" stopIfTrue="1" operator="lessThan">
      <formula>0</formula>
    </cfRule>
  </conditionalFormatting>
  <conditionalFormatting sqref="H23:I23">
    <cfRule type="cellIs" dxfId="11" priority="9" stopIfTrue="1" operator="lessThan">
      <formula>0</formula>
    </cfRule>
  </conditionalFormatting>
  <pageMargins left="0.7" right="0.7" top="0.75" bottom="0.75" header="0.3" footer="0.3"/>
  <pageSetup paperSize="9" orientation="portrait" r:id="rId1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tint="-0.249977111117893"/>
  </sheetPr>
  <dimension ref="A1:G29"/>
  <sheetViews>
    <sheetView showGridLines="0" workbookViewId="0">
      <selection activeCell="F4" sqref="F4"/>
    </sheetView>
  </sheetViews>
  <sheetFormatPr defaultColWidth="9.140625" defaultRowHeight="12"/>
  <cols>
    <col min="1" max="1" width="5.85546875" style="3" customWidth="1"/>
    <col min="2" max="2" width="4.85546875" style="3" customWidth="1"/>
    <col min="3" max="3" width="36" style="3" customWidth="1"/>
    <col min="4" max="4" width="9.140625" style="3"/>
    <col min="5" max="5" width="12.7109375" style="3" customWidth="1"/>
    <col min="6" max="6" width="9.140625" style="3"/>
    <col min="7" max="7" width="12.85546875" style="3" customWidth="1"/>
    <col min="8" max="16384" width="9.140625" style="3"/>
  </cols>
  <sheetData>
    <row r="1" spans="1:7" ht="12.75">
      <c r="A1" s="505" t="str">
        <f>HYPERLINK("#INDEX!A2","back to index page")</f>
        <v>back to index page</v>
      </c>
      <c r="B1" s="761"/>
      <c r="C1" s="761"/>
    </row>
    <row r="2" spans="1:7" ht="12.75">
      <c r="A2"/>
      <c r="B2"/>
      <c r="C2"/>
    </row>
    <row r="3" spans="1:7" ht="12.75">
      <c r="A3"/>
      <c r="B3"/>
      <c r="C3"/>
    </row>
    <row r="4" spans="1:7" ht="12.75">
      <c r="A4"/>
      <c r="B4"/>
      <c r="C4"/>
    </row>
    <row r="5" spans="1:7" ht="12.75">
      <c r="A5"/>
      <c r="B5"/>
      <c r="C5"/>
    </row>
    <row r="6" spans="1:7" ht="12.75">
      <c r="A6"/>
      <c r="B6"/>
      <c r="C6"/>
    </row>
    <row r="7" spans="1:7" ht="12.75">
      <c r="A7"/>
      <c r="B7"/>
      <c r="C7"/>
    </row>
    <row r="8" spans="1:7" ht="12.75">
      <c r="A8"/>
      <c r="B8"/>
      <c r="C8"/>
    </row>
    <row r="9" spans="1:7">
      <c r="B9" s="403" t="s">
        <v>1645</v>
      </c>
      <c r="C9" s="404"/>
      <c r="D9" s="404"/>
      <c r="E9" s="404"/>
      <c r="F9" s="404"/>
      <c r="G9" s="404"/>
    </row>
    <row r="11" spans="1:7">
      <c r="G11" s="339" t="s">
        <v>52</v>
      </c>
    </row>
    <row r="12" spans="1:7" ht="21.75" customHeight="1">
      <c r="B12" s="228"/>
      <c r="C12" s="229"/>
      <c r="D12" s="226" t="s">
        <v>522</v>
      </c>
      <c r="E12" s="225"/>
      <c r="F12" s="230" t="s">
        <v>813</v>
      </c>
      <c r="G12" s="231"/>
    </row>
    <row r="13" spans="1:7" ht="53.25" customHeight="1">
      <c r="B13" s="228"/>
      <c r="C13" s="229"/>
      <c r="D13" s="232"/>
      <c r="E13" s="233"/>
      <c r="F13" s="226" t="s">
        <v>523</v>
      </c>
      <c r="G13" s="225"/>
    </row>
    <row r="14" spans="1:7" ht="53.25" customHeight="1">
      <c r="B14" s="27"/>
      <c r="C14" s="229"/>
      <c r="D14" s="234"/>
      <c r="E14" s="235" t="s">
        <v>798</v>
      </c>
      <c r="F14" s="221"/>
      <c r="G14" s="235" t="s">
        <v>799</v>
      </c>
    </row>
    <row r="15" spans="1:7">
      <c r="B15" s="27"/>
      <c r="C15" s="229"/>
      <c r="D15" s="236" t="s">
        <v>245</v>
      </c>
      <c r="E15" s="236" t="s">
        <v>247</v>
      </c>
      <c r="F15" s="236" t="s">
        <v>517</v>
      </c>
      <c r="G15" s="236" t="s">
        <v>518</v>
      </c>
    </row>
    <row r="16" spans="1:7" ht="24">
      <c r="B16" s="244" t="s">
        <v>524</v>
      </c>
      <c r="C16" s="246" t="s">
        <v>814</v>
      </c>
      <c r="D16" s="350">
        <v>0</v>
      </c>
      <c r="E16" s="350">
        <v>0</v>
      </c>
      <c r="F16" s="350">
        <v>943957</v>
      </c>
      <c r="G16" s="350">
        <v>943957</v>
      </c>
    </row>
    <row r="17" spans="2:7">
      <c r="B17" s="245" t="s">
        <v>806</v>
      </c>
      <c r="C17" s="247" t="s">
        <v>815</v>
      </c>
      <c r="D17" s="350">
        <v>0</v>
      </c>
      <c r="E17" s="350">
        <v>0</v>
      </c>
      <c r="F17" s="350">
        <v>0</v>
      </c>
      <c r="G17" s="350">
        <v>0</v>
      </c>
    </row>
    <row r="18" spans="2:7">
      <c r="B18" s="245" t="s">
        <v>525</v>
      </c>
      <c r="C18" s="247" t="s">
        <v>520</v>
      </c>
      <c r="D18" s="350">
        <v>0</v>
      </c>
      <c r="E18" s="350">
        <v>0</v>
      </c>
      <c r="F18" s="350">
        <v>0</v>
      </c>
      <c r="G18" s="350">
        <v>0</v>
      </c>
    </row>
    <row r="19" spans="2:7">
      <c r="B19" s="245" t="s">
        <v>526</v>
      </c>
      <c r="C19" s="247" t="s">
        <v>125</v>
      </c>
      <c r="D19" s="350">
        <v>0</v>
      </c>
      <c r="E19" s="350">
        <v>0</v>
      </c>
      <c r="F19" s="350">
        <v>943957</v>
      </c>
      <c r="G19" s="350">
        <v>943957</v>
      </c>
    </row>
    <row r="20" spans="2:7">
      <c r="B20" s="245" t="s">
        <v>807</v>
      </c>
      <c r="C20" s="248" t="s">
        <v>801</v>
      </c>
      <c r="D20" s="350">
        <v>0</v>
      </c>
      <c r="E20" s="350">
        <v>0</v>
      </c>
      <c r="F20" s="350">
        <v>0</v>
      </c>
      <c r="G20" s="350">
        <v>0</v>
      </c>
    </row>
    <row r="21" spans="2:7">
      <c r="B21" s="245" t="s">
        <v>808</v>
      </c>
      <c r="C21" s="248" t="s">
        <v>802</v>
      </c>
      <c r="D21" s="350">
        <v>0</v>
      </c>
      <c r="E21" s="350">
        <v>0</v>
      </c>
      <c r="F21" s="350">
        <v>0</v>
      </c>
      <c r="G21" s="350">
        <v>0</v>
      </c>
    </row>
    <row r="22" spans="2:7" ht="10.5" customHeight="1">
      <c r="B22" s="245" t="s">
        <v>809</v>
      </c>
      <c r="C22" s="248" t="s">
        <v>803</v>
      </c>
      <c r="D22" s="350">
        <v>0</v>
      </c>
      <c r="E22" s="350">
        <v>0</v>
      </c>
      <c r="F22" s="350">
        <v>943957</v>
      </c>
      <c r="G22" s="350">
        <v>943957</v>
      </c>
    </row>
    <row r="23" spans="2:7" ht="9.75" customHeight="1">
      <c r="B23" s="245" t="s">
        <v>810</v>
      </c>
      <c r="C23" s="248" t="s">
        <v>804</v>
      </c>
      <c r="D23" s="350">
        <v>0</v>
      </c>
      <c r="E23" s="350">
        <v>0</v>
      </c>
      <c r="F23" s="350">
        <v>0</v>
      </c>
      <c r="G23" s="350">
        <v>0</v>
      </c>
    </row>
    <row r="24" spans="2:7">
      <c r="B24" s="245" t="s">
        <v>811</v>
      </c>
      <c r="C24" s="248" t="s">
        <v>805</v>
      </c>
      <c r="D24" s="350">
        <v>0</v>
      </c>
      <c r="E24" s="350">
        <v>0</v>
      </c>
      <c r="F24" s="350">
        <v>0</v>
      </c>
      <c r="G24" s="350">
        <v>0</v>
      </c>
    </row>
    <row r="25" spans="2:7" ht="11.25" customHeight="1">
      <c r="B25" s="245" t="s">
        <v>812</v>
      </c>
      <c r="C25" s="247" t="s">
        <v>816</v>
      </c>
      <c r="D25" s="350">
        <v>0</v>
      </c>
      <c r="E25" s="350">
        <v>0</v>
      </c>
      <c r="F25" s="350">
        <v>0</v>
      </c>
      <c r="G25" s="350">
        <v>0</v>
      </c>
    </row>
    <row r="26" spans="2:7">
      <c r="B26" s="245" t="s">
        <v>527</v>
      </c>
      <c r="C26" s="247" t="s">
        <v>528</v>
      </c>
      <c r="D26" s="350">
        <v>0</v>
      </c>
      <c r="E26" s="350">
        <v>0</v>
      </c>
      <c r="F26" s="350">
        <v>0</v>
      </c>
      <c r="G26" s="350">
        <v>0</v>
      </c>
    </row>
    <row r="27" spans="2:7" ht="24">
      <c r="B27" s="244" t="s">
        <v>529</v>
      </c>
      <c r="C27" s="246" t="s">
        <v>817</v>
      </c>
      <c r="D27" s="350">
        <v>0</v>
      </c>
      <c r="E27" s="350">
        <v>0</v>
      </c>
      <c r="F27" s="350">
        <v>0</v>
      </c>
      <c r="G27" s="350">
        <v>0</v>
      </c>
    </row>
    <row r="28" spans="2:7" ht="24">
      <c r="B28" s="18">
        <v>241</v>
      </c>
      <c r="C28" s="246" t="s">
        <v>818</v>
      </c>
      <c r="D28" s="289"/>
      <c r="E28" s="289"/>
      <c r="F28" s="350">
        <v>0</v>
      </c>
      <c r="G28" s="350">
        <v>0</v>
      </c>
    </row>
    <row r="29" spans="2:7" ht="24">
      <c r="B29" s="18">
        <v>250</v>
      </c>
      <c r="C29" s="170" t="s">
        <v>819</v>
      </c>
      <c r="D29" s="350">
        <v>434178</v>
      </c>
      <c r="E29" s="350">
        <v>425059</v>
      </c>
      <c r="F29" s="289"/>
      <c r="G29" s="289"/>
    </row>
  </sheetData>
  <customSheetViews>
    <customSheetView guid="{EB80C77D-AF78-41A9-A5FE-A7459DA92422}">
      <selection activeCell="N55" sqref="N55"/>
      <pageMargins left="0.7" right="0.7" top="0.75" bottom="0.75" header="0.3" footer="0.3"/>
    </customSheetView>
    <customSheetView guid="{51337751-BEAF-43F3-8CC9-400B99E751E8}">
      <selection activeCell="G53" sqref="G53"/>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C15">
      <selection activeCell="I18" sqref="I18:I19"/>
      <pageMargins left="0.7" right="0.7" top="0.75" bottom="0.75" header="0.3" footer="0.3"/>
      <pageSetup paperSize="9" orientation="portrait" r:id="rId4"/>
    </customSheetView>
    <customSheetView guid="{CFC92B1C-D4F2-414F-8F12-92F529035B08}" topLeftCell="A3">
      <selection activeCell="F11" sqref="F11"/>
      <pageMargins left="0.7" right="0.7" top="0.75" bottom="0.75" header="0.3" footer="0.3"/>
      <pageSetup paperSize="9" orientation="portrait" r:id="rId5"/>
    </customSheetView>
    <customSheetView guid="{21329C76-F86B-400D-B8F5-F75B383E5B14}" topLeftCell="A31">
      <selection activeCell="G53" sqref="G53"/>
      <pageMargins left="0.7" right="0.7" top="0.75" bottom="0.75" header="0.3" footer="0.3"/>
      <pageSetup paperSize="9" orientation="portrait" r:id="rId6"/>
    </customSheetView>
    <customSheetView guid="{D3393B8E-C3CB-4E3A-976E-E4CD065299F0}">
      <selection activeCell="D4" sqref="D4"/>
      <pageMargins left="0.7" right="0.7" top="0.75" bottom="0.75" header="0.3" footer="0.3"/>
      <pageSetup paperSize="9" orientation="portrait" r:id="rId7"/>
    </customSheetView>
    <customSheetView guid="{CA1DE4BE-C006-4405-B064-304EE6CCACF1}" topLeftCell="A31">
      <selection activeCell="G53" sqref="G53"/>
      <pageMargins left="0.7" right="0.7" top="0.75" bottom="0.75" header="0.3" footer="0.3"/>
      <pageSetup paperSize="9" orientation="portrait" r:id="rId8"/>
    </customSheetView>
    <customSheetView guid="{931AA63B-6827-4BF4-8E25-ED232A88A09C}" topLeftCell="A29">
      <selection activeCell="F31" sqref="F31:G31"/>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9"/>
    </customSheetView>
    <customSheetView guid="{7CCD1884-1631-4809-8751-AE0939C32419}">
      <selection activeCell="J23" sqref="J23"/>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10"/>
    </customSheetView>
    <customSheetView guid="{7CA1DEE6-746E-4947-9BED-24AAED6E8B57}" topLeftCell="A33">
      <selection activeCell="H35" sqref="H35"/>
      <pageMargins left="0.7" right="0.7" top="0.75" bottom="0.75" header="0.3" footer="0.3"/>
    </customSheetView>
    <customSheetView guid="{FD092655-EBEC-4730-9895-1567D9B70D5F}" topLeftCell="A33">
      <selection activeCell="H35" sqref="H35"/>
      <pageMargins left="0.7" right="0.7" top="0.75" bottom="0.75" header="0.3" footer="0.3"/>
    </customSheetView>
    <customSheetView guid="{59094C18-3CB5-482F-AA6A-9C313A318EBB}">
      <selection activeCell="H45" sqref="H45"/>
      <pageMargins left="0.7" right="0.7" top="0.75" bottom="0.75" header="0.3" footer="0.3"/>
      <pageSetup paperSize="9" orientation="portrait" r:id="rId11"/>
    </customSheetView>
    <customSheetView guid="{08462586-B7E0-434D-B6F4-B2B21EAA5D46}" topLeftCell="A31">
      <selection activeCell="G53" sqref="G53"/>
      <pageMargins left="0.7" right="0.7" top="0.75" bottom="0.75" header="0.3" footer="0.3"/>
      <pageSetup paperSize="9" orientation="portrait" r:id="rId12"/>
    </customSheetView>
    <customSheetView guid="{F277ACEF-9FF8-431F-8537-DE60B790AA4F}">
      <selection activeCell="D4" sqref="D4"/>
      <pageMargins left="0.7" right="0.7" top="0.75" bottom="0.75" header="0.3" footer="0.3"/>
      <pageSetup paperSize="9" orientation="portrait" r:id="rId13"/>
    </customSheetView>
    <customSheetView guid="{3FCB7B24-049F-4685-83CB-5231093E0117}">
      <selection activeCell="D4" sqref="D4"/>
      <pageMargins left="0.7" right="0.7" top="0.75" bottom="0.75" header="0.3" footer="0.3"/>
      <pageSetup paperSize="9" orientation="portrait" r:id="rId14"/>
    </customSheetView>
    <customSheetView guid="{5AF40965-2356-4A48-B6FA-CB814CA4D7B2}" topLeftCell="C15">
      <selection activeCell="I18" sqref="I18:I19"/>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25">
      <selection activeCell="A55" sqref="A55:XFD55"/>
      <pageMargins left="0.7" right="0.7" top="0.75" bottom="0.75" header="0.3" footer="0.3"/>
      <pageSetup paperSize="9" orientation="portrait" r:id="rId17"/>
    </customSheetView>
    <customSheetView guid="{5DDDA852-2807-4645-BC75-EBD4EF3323A7}">
      <selection activeCell="J23" sqref="J23"/>
      <pageMargins left="0.7" right="0.7" top="0.75" bottom="0.75" header="0.3" footer="0.3"/>
    </customSheetView>
  </customSheetView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tint="-0.249977111117893"/>
  </sheetPr>
  <dimension ref="A1:E14"/>
  <sheetViews>
    <sheetView showGridLines="0" zoomScaleNormal="100" workbookViewId="0">
      <selection activeCell="D1" sqref="D1"/>
    </sheetView>
  </sheetViews>
  <sheetFormatPr defaultColWidth="9.140625" defaultRowHeight="12"/>
  <cols>
    <col min="1" max="1" width="5.85546875" style="3" customWidth="1"/>
    <col min="2" max="2" width="4.5703125" style="3" customWidth="1"/>
    <col min="3" max="3" width="25.42578125" style="3" customWidth="1"/>
    <col min="4" max="4" width="27.42578125" style="3" customWidth="1"/>
    <col min="5" max="5" width="27.5703125" style="3" customWidth="1"/>
    <col min="6" max="16384" width="9.140625" style="3"/>
  </cols>
  <sheetData>
    <row r="1" spans="1:5" ht="12.75">
      <c r="A1" s="505" t="str">
        <f>HYPERLINK("#INDEX!A2","back to index page")</f>
        <v>back to index page</v>
      </c>
      <c r="B1" s="761"/>
      <c r="C1" s="761"/>
    </row>
    <row r="2" spans="1:5" ht="12.75">
      <c r="A2"/>
    </row>
    <row r="3" spans="1:5" ht="12.75">
      <c r="A3"/>
    </row>
    <row r="4" spans="1:5" ht="12.75">
      <c r="A4"/>
    </row>
    <row r="5" spans="1:5" ht="12.75">
      <c r="A5"/>
    </row>
    <row r="6" spans="1:5" ht="12.75">
      <c r="A6"/>
    </row>
    <row r="7" spans="1:5" ht="12.75">
      <c r="A7"/>
    </row>
    <row r="8" spans="1:5" ht="12.75">
      <c r="A8"/>
    </row>
    <row r="9" spans="1:5" s="13" customFormat="1">
      <c r="B9" s="403" t="s">
        <v>1646</v>
      </c>
      <c r="C9" s="403"/>
      <c r="D9" s="403"/>
      <c r="E9" s="403"/>
    </row>
    <row r="11" spans="1:5">
      <c r="E11" s="339" t="s">
        <v>52</v>
      </c>
    </row>
    <row r="12" spans="1:5" ht="48">
      <c r="B12" s="27"/>
      <c r="C12" s="242"/>
      <c r="D12" s="235" t="s">
        <v>530</v>
      </c>
      <c r="E12" s="243" t="s">
        <v>844</v>
      </c>
    </row>
    <row r="13" spans="1:5">
      <c r="B13" s="27"/>
      <c r="C13" s="242"/>
      <c r="D13" s="236" t="s">
        <v>245</v>
      </c>
      <c r="E13" s="236" t="s">
        <v>247</v>
      </c>
    </row>
    <row r="14" spans="1:5" ht="24">
      <c r="B14" s="244" t="s">
        <v>245</v>
      </c>
      <c r="C14" s="170" t="s">
        <v>531</v>
      </c>
      <c r="D14" s="351">
        <v>416781</v>
      </c>
      <c r="E14" s="351">
        <v>434178</v>
      </c>
    </row>
  </sheetData>
  <customSheetViews>
    <customSheetView guid="{EB80C77D-AF78-41A9-A5FE-A7459DA92422}">
      <selection activeCell="N55" sqref="N55"/>
      <pageMargins left="0.7" right="0.7" top="0.75" bottom="0.75" header="0.3" footer="0.3"/>
    </customSheetView>
    <customSheetView guid="{51337751-BEAF-43F3-8CC9-400B99E751E8}">
      <selection activeCell="A13" sqref="A1:A1048576"/>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15">
      <selection activeCell="C41" sqref="C41"/>
      <pageMargins left="0.7" right="0.7" top="0.75" bottom="0.75" header="0.3" footer="0.3"/>
      <pageSetup paperSize="9" orientation="portrait" r:id="rId4"/>
    </customSheetView>
    <customSheetView guid="{CFC92B1C-D4F2-414F-8F12-92F529035B08}">
      <selection activeCell="C4" sqref="C4:D8"/>
      <pageMargins left="0.7" right="0.7" top="0.75" bottom="0.75" header="0.3" footer="0.3"/>
      <pageSetup paperSize="9" orientation="portrait" r:id="rId5"/>
    </customSheetView>
    <customSheetView guid="{21329C76-F86B-400D-B8F5-F75B383E5B14}">
      <selection activeCell="A13" sqref="A1:A1048576"/>
      <pageMargins left="0.7" right="0.7" top="0.75" bottom="0.75" header="0.3" footer="0.3"/>
      <pageSetup paperSize="9" orientation="portrait" r:id="rId6"/>
    </customSheetView>
    <customSheetView guid="{D3393B8E-C3CB-4E3A-976E-E4CD065299F0}" topLeftCell="A6">
      <selection activeCell="E36" sqref="E36"/>
      <pageMargins left="0.7" right="0.7" top="0.75" bottom="0.75" header="0.3" footer="0.3"/>
      <pageSetup paperSize="9" orientation="portrait" r:id="rId7"/>
    </customSheetView>
    <customSheetView guid="{CA1DE4BE-C006-4405-B064-304EE6CCACF1}">
      <selection activeCell="A13" sqref="A1:A1048576"/>
      <pageMargins left="0.7" right="0.7" top="0.75" bottom="0.75" header="0.3" footer="0.3"/>
      <pageSetup paperSize="9" orientation="portrait" r:id="rId8"/>
    </customSheetView>
    <customSheetView guid="{931AA63B-6827-4BF4-8E25-ED232A88A09C}">
      <selection activeCell="E27" sqref="E27"/>
      <pageMargins left="0.7" right="0.7" top="0.75" bottom="0.75" header="0.3" footer="0.3"/>
    </customSheetView>
    <customSheetView guid="{3AD1D9CC-D162-4119-AFCC-0AF9105FB248}">
      <selection activeCell="N7" sqref="N7"/>
      <pageMargins left="0.7" right="0.7" top="0.75" bottom="0.75" header="0.3" footer="0.3"/>
      <pageSetup paperSize="9" orientation="portrait" r:id="rId9"/>
    </customSheetView>
    <customSheetView guid="{7CCD1884-1631-4809-8751-AE0939C32419}">
      <selection activeCell="A13" sqref="A1:A1048576"/>
      <pageMargins left="0.7" right="0.7" top="0.75" bottom="0.75" header="0.3" footer="0.3"/>
    </customSheetView>
    <customSheetView guid="{D2C72E70-F766-4D56-9E10-3C91A63BB7F3}">
      <selection activeCell="B20" sqref="B20"/>
      <pageMargins left="0.7" right="0.7" top="0.75" bottom="0.75" header="0.3" footer="0.3"/>
      <pageSetup paperSize="9" orientation="portrait" r:id="rId10"/>
    </customSheetView>
    <customSheetView guid="{7CA1DEE6-746E-4947-9BED-24AAED6E8B57}">
      <selection activeCell="F26" sqref="F26"/>
      <pageMargins left="0.7" right="0.7" top="0.75" bottom="0.75" header="0.3" footer="0.3"/>
    </customSheetView>
    <customSheetView guid="{FD092655-EBEC-4730-9895-1567D9B70D5F}">
      <selection activeCell="F26" sqref="F26"/>
      <pageMargins left="0.7" right="0.7" top="0.75" bottom="0.75" header="0.3" footer="0.3"/>
    </customSheetView>
    <customSheetView guid="{59094C18-3CB5-482F-AA6A-9C313A318EBB}" topLeftCell="A15">
      <selection activeCell="L32" sqref="L32"/>
      <pageMargins left="0.7" right="0.7" top="0.75" bottom="0.75" header="0.3" footer="0.3"/>
      <pageSetup paperSize="9" orientation="portrait" r:id="rId11"/>
    </customSheetView>
    <customSheetView guid="{08462586-B7E0-434D-B6F4-B2B21EAA5D46}">
      <selection activeCell="A13" sqref="A1:A1048576"/>
      <pageMargins left="0.7" right="0.7" top="0.75" bottom="0.75" header="0.3" footer="0.3"/>
      <pageSetup paperSize="9" orientation="portrait" r:id="rId12"/>
    </customSheetView>
    <customSheetView guid="{F277ACEF-9FF8-431F-8537-DE60B790AA4F}" topLeftCell="A6">
      <selection activeCell="E36" sqref="E36"/>
      <pageMargins left="0.7" right="0.7" top="0.75" bottom="0.75" header="0.3" footer="0.3"/>
      <pageSetup paperSize="9" orientation="portrait" r:id="rId13"/>
    </customSheetView>
    <customSheetView guid="{3FCB7B24-049F-4685-83CB-5231093E0117}" topLeftCell="A6">
      <selection activeCell="E36" sqref="E36"/>
      <pageMargins left="0.7" right="0.7" top="0.75" bottom="0.75" header="0.3" footer="0.3"/>
      <pageSetup paperSize="9" orientation="portrait" r:id="rId14"/>
    </customSheetView>
    <customSheetView guid="{5AF40965-2356-4A48-B6FA-CB814CA4D7B2}" topLeftCell="A15">
      <selection activeCell="C41" sqref="C41"/>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13">
      <selection activeCell="A26" sqref="A26:XFD26"/>
      <pageMargins left="0.7" right="0.7" top="0.75" bottom="0.75" header="0.3" footer="0.3"/>
      <pageSetup paperSize="9" orientation="portrait" r:id="rId17"/>
    </customSheetView>
    <customSheetView guid="{5DDDA852-2807-4645-BC75-EBD4EF3323A7}">
      <selection activeCell="A13" sqref="A1:A1048576"/>
      <pageMargins left="0.7" right="0.7" top="0.75" bottom="0.75" header="0.3" footer="0.3"/>
    </customSheetView>
  </customSheetViews>
  <conditionalFormatting sqref="D14:E14">
    <cfRule type="cellIs" dxfId="10" priority="2" stopIfTrue="1" operator="lessThan">
      <formula>0</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tint="-0.249977111117893"/>
  </sheetPr>
  <dimension ref="A1:O37"/>
  <sheetViews>
    <sheetView showGridLines="0" workbookViewId="0">
      <selection activeCell="G1" sqref="G1"/>
    </sheetView>
  </sheetViews>
  <sheetFormatPr defaultColWidth="9.140625" defaultRowHeight="12"/>
  <cols>
    <col min="1" max="1" width="5.85546875" style="3" customWidth="1"/>
    <col min="2" max="2" width="6.5703125" style="3" customWidth="1"/>
    <col min="3" max="3" width="11.42578125" style="3" customWidth="1"/>
    <col min="4" max="4" width="27.85546875" style="3" customWidth="1"/>
    <col min="5" max="5" width="10.42578125" style="3" customWidth="1"/>
    <col min="6" max="6" width="11.28515625" style="3" customWidth="1"/>
    <col min="7" max="7" width="11" style="3" customWidth="1"/>
    <col min="8" max="8" width="9.5703125" style="3" customWidth="1"/>
    <col min="9" max="16384" width="9.140625" style="3"/>
  </cols>
  <sheetData>
    <row r="1" spans="1:15" ht="12.75">
      <c r="A1" s="505" t="str">
        <f>HYPERLINK("#INDEX!A2","back to index page")</f>
        <v>back to index page</v>
      </c>
      <c r="B1" s="761"/>
      <c r="C1" s="761"/>
    </row>
    <row r="2" spans="1:15" ht="12.75">
      <c r="A2"/>
    </row>
    <row r="3" spans="1:15" ht="12.75">
      <c r="A3"/>
    </row>
    <row r="4" spans="1:15" ht="12.75">
      <c r="A4"/>
    </row>
    <row r="5" spans="1:15" ht="12.75">
      <c r="A5"/>
    </row>
    <row r="6" spans="1:15" ht="12.75">
      <c r="A6"/>
    </row>
    <row r="7" spans="1:15" ht="12.75">
      <c r="A7"/>
    </row>
    <row r="8" spans="1:15" ht="12.75">
      <c r="A8"/>
    </row>
    <row r="9" spans="1:15">
      <c r="B9" s="403" t="s">
        <v>1038</v>
      </c>
      <c r="C9" s="403"/>
      <c r="D9" s="403"/>
      <c r="E9" s="403"/>
      <c r="F9" s="403"/>
      <c r="G9" s="403"/>
      <c r="H9" s="403"/>
    </row>
    <row r="11" spans="1:15" ht="12.75" customHeight="1">
      <c r="G11" s="915" t="s">
        <v>1601</v>
      </c>
      <c r="H11" s="915"/>
    </row>
    <row r="12" spans="1:15" ht="36">
      <c r="B12" s="13"/>
      <c r="C12" s="149"/>
      <c r="D12" s="149"/>
      <c r="E12" s="235" t="s">
        <v>718</v>
      </c>
      <c r="F12" s="235" t="s">
        <v>719</v>
      </c>
      <c r="G12" s="235" t="s">
        <v>720</v>
      </c>
      <c r="H12" s="235" t="s">
        <v>721</v>
      </c>
    </row>
    <row r="13" spans="1:15">
      <c r="E13" s="205" t="s">
        <v>33</v>
      </c>
      <c r="F13" s="205" t="s">
        <v>56</v>
      </c>
      <c r="G13" s="205" t="s">
        <v>57</v>
      </c>
      <c r="H13" s="205" t="s">
        <v>1045</v>
      </c>
    </row>
    <row r="14" spans="1:15">
      <c r="B14" s="42">
        <v>1</v>
      </c>
      <c r="C14" s="368"/>
      <c r="D14" s="4" t="s">
        <v>722</v>
      </c>
      <c r="E14" s="387">
        <v>7</v>
      </c>
      <c r="F14" s="387">
        <v>9</v>
      </c>
      <c r="G14" s="387">
        <v>56</v>
      </c>
      <c r="H14" s="387">
        <v>19</v>
      </c>
    </row>
    <row r="15" spans="1:15">
      <c r="B15" s="42">
        <v>2</v>
      </c>
      <c r="C15" s="369"/>
      <c r="D15" s="4" t="s">
        <v>723</v>
      </c>
      <c r="E15" s="387">
        <v>330</v>
      </c>
      <c r="F15" s="387">
        <v>3779</v>
      </c>
      <c r="G15" s="387">
        <v>6512</v>
      </c>
      <c r="H15" s="387">
        <v>473</v>
      </c>
      <c r="O15" s="44"/>
    </row>
    <row r="16" spans="1:15">
      <c r="B16" s="42">
        <v>3</v>
      </c>
      <c r="C16" s="369"/>
      <c r="D16" s="60" t="s">
        <v>724</v>
      </c>
      <c r="E16" s="387">
        <v>330</v>
      </c>
      <c r="F16" s="387">
        <v>3779</v>
      </c>
      <c r="G16" s="387">
        <v>6512</v>
      </c>
      <c r="H16" s="387">
        <v>473</v>
      </c>
      <c r="O16" s="44"/>
    </row>
    <row r="17" spans="2:15">
      <c r="B17" s="42">
        <v>4</v>
      </c>
      <c r="C17" s="369"/>
      <c r="D17" s="60" t="s">
        <v>725</v>
      </c>
      <c r="E17" s="307"/>
      <c r="F17" s="307"/>
      <c r="G17" s="307"/>
      <c r="H17" s="307"/>
      <c r="O17" s="44"/>
    </row>
    <row r="18" spans="2:15" ht="24">
      <c r="B18" s="42" t="s">
        <v>726</v>
      </c>
      <c r="C18" s="340" t="s">
        <v>737</v>
      </c>
      <c r="D18" s="59" t="s">
        <v>727</v>
      </c>
      <c r="E18" s="387">
        <v>0</v>
      </c>
      <c r="F18" s="387">
        <v>0</v>
      </c>
      <c r="G18" s="387">
        <v>0</v>
      </c>
      <c r="H18" s="387">
        <v>0</v>
      </c>
      <c r="O18" s="44"/>
    </row>
    <row r="19" spans="2:15" ht="24">
      <c r="B19" s="42">
        <v>5</v>
      </c>
      <c r="C19" s="369"/>
      <c r="D19" s="59" t="s">
        <v>728</v>
      </c>
      <c r="E19" s="387">
        <v>0</v>
      </c>
      <c r="F19" s="387">
        <v>0</v>
      </c>
      <c r="G19" s="387">
        <v>0</v>
      </c>
      <c r="H19" s="387">
        <v>0</v>
      </c>
      <c r="O19" s="44"/>
    </row>
    <row r="20" spans="2:15">
      <c r="B20" s="42" t="s">
        <v>729</v>
      </c>
      <c r="C20" s="369"/>
      <c r="D20" s="60" t="s">
        <v>730</v>
      </c>
      <c r="E20" s="387">
        <v>0</v>
      </c>
      <c r="F20" s="387">
        <v>0</v>
      </c>
      <c r="G20" s="387">
        <v>0</v>
      </c>
      <c r="H20" s="387">
        <v>0</v>
      </c>
      <c r="O20" s="44"/>
    </row>
    <row r="21" spans="2:15">
      <c r="B21" s="42">
        <v>6</v>
      </c>
      <c r="C21" s="369"/>
      <c r="D21" s="60" t="s">
        <v>725</v>
      </c>
      <c r="E21" s="307"/>
      <c r="F21" s="307"/>
      <c r="G21" s="307"/>
      <c r="H21" s="307"/>
      <c r="O21" s="44"/>
    </row>
    <row r="22" spans="2:15">
      <c r="B22" s="42">
        <v>7</v>
      </c>
      <c r="C22" s="369"/>
      <c r="D22" s="60" t="s">
        <v>731</v>
      </c>
      <c r="E22" s="387">
        <v>0</v>
      </c>
      <c r="F22" s="387">
        <v>0</v>
      </c>
      <c r="G22" s="387">
        <v>0</v>
      </c>
      <c r="H22" s="387">
        <v>0</v>
      </c>
      <c r="O22" s="44"/>
    </row>
    <row r="23" spans="2:15">
      <c r="B23" s="42">
        <v>8</v>
      </c>
      <c r="C23" s="370"/>
      <c r="D23" s="60" t="s">
        <v>725</v>
      </c>
      <c r="E23" s="307"/>
      <c r="F23" s="307"/>
      <c r="G23" s="307"/>
      <c r="H23" s="307"/>
      <c r="O23" s="44"/>
    </row>
    <row r="24" spans="2:15">
      <c r="B24" s="349">
        <v>9</v>
      </c>
      <c r="C24" s="180"/>
      <c r="D24" s="364" t="s">
        <v>722</v>
      </c>
      <c r="E24" s="387">
        <v>7</v>
      </c>
      <c r="F24" s="387">
        <v>9</v>
      </c>
      <c r="G24" s="387">
        <v>56</v>
      </c>
      <c r="H24" s="387">
        <v>12</v>
      </c>
      <c r="O24" s="44"/>
    </row>
    <row r="25" spans="2:15">
      <c r="B25" s="349">
        <v>10</v>
      </c>
      <c r="C25" s="371"/>
      <c r="D25" s="364" t="s">
        <v>732</v>
      </c>
      <c r="E25" s="387">
        <v>0</v>
      </c>
      <c r="F25" s="387">
        <v>3540</v>
      </c>
      <c r="G25" s="387">
        <v>3252</v>
      </c>
      <c r="H25" s="387">
        <v>98</v>
      </c>
      <c r="O25" s="44"/>
    </row>
    <row r="26" spans="2:15">
      <c r="B26" s="349">
        <v>11</v>
      </c>
      <c r="C26" s="371"/>
      <c r="D26" s="365" t="s">
        <v>724</v>
      </c>
      <c r="E26" s="387">
        <v>0</v>
      </c>
      <c r="F26" s="387">
        <v>1770</v>
      </c>
      <c r="G26" s="387">
        <v>1857</v>
      </c>
      <c r="H26" s="387">
        <v>98</v>
      </c>
      <c r="O26" s="44"/>
    </row>
    <row r="27" spans="2:15">
      <c r="B27" s="349">
        <v>12</v>
      </c>
      <c r="C27" s="371"/>
      <c r="D27" s="365" t="s">
        <v>733</v>
      </c>
      <c r="E27" s="387">
        <v>0</v>
      </c>
      <c r="F27" s="387">
        <v>1062</v>
      </c>
      <c r="G27" s="387">
        <v>558</v>
      </c>
      <c r="H27" s="387">
        <v>0</v>
      </c>
      <c r="O27" s="44"/>
    </row>
    <row r="28" spans="2:15" ht="24">
      <c r="B28" s="349" t="s">
        <v>715</v>
      </c>
      <c r="C28" s="341" t="s">
        <v>738</v>
      </c>
      <c r="D28" s="366" t="s">
        <v>727</v>
      </c>
      <c r="E28" s="387">
        <v>0</v>
      </c>
      <c r="F28" s="387">
        <v>1770</v>
      </c>
      <c r="G28" s="387">
        <v>1316</v>
      </c>
      <c r="H28" s="387">
        <v>0</v>
      </c>
      <c r="O28" s="44"/>
    </row>
    <row r="29" spans="2:15">
      <c r="B29" s="349" t="s">
        <v>144</v>
      </c>
      <c r="C29" s="371"/>
      <c r="D29" s="365" t="s">
        <v>733</v>
      </c>
      <c r="E29" s="387">
        <v>0</v>
      </c>
      <c r="F29" s="387">
        <v>1416</v>
      </c>
      <c r="G29" s="387">
        <v>526</v>
      </c>
      <c r="H29" s="387">
        <v>0</v>
      </c>
      <c r="O29" s="44"/>
    </row>
    <row r="30" spans="2:15" ht="24">
      <c r="B30" s="349" t="s">
        <v>734</v>
      </c>
      <c r="C30" s="371"/>
      <c r="D30" s="366" t="s">
        <v>728</v>
      </c>
      <c r="E30" s="387">
        <v>0</v>
      </c>
      <c r="F30" s="387">
        <v>0</v>
      </c>
      <c r="G30" s="387">
        <v>0</v>
      </c>
      <c r="H30" s="387">
        <v>0</v>
      </c>
      <c r="O30" s="44"/>
    </row>
    <row r="31" spans="2:15">
      <c r="B31" s="349" t="s">
        <v>735</v>
      </c>
      <c r="C31" s="371"/>
      <c r="D31" s="365" t="s">
        <v>733</v>
      </c>
      <c r="E31" s="387">
        <v>0</v>
      </c>
      <c r="F31" s="387">
        <v>0</v>
      </c>
      <c r="G31" s="387">
        <v>0</v>
      </c>
      <c r="H31" s="387">
        <v>0</v>
      </c>
      <c r="O31" s="44"/>
    </row>
    <row r="32" spans="2:15">
      <c r="B32" s="349" t="s">
        <v>716</v>
      </c>
      <c r="C32" s="371"/>
      <c r="D32" s="365" t="s">
        <v>730</v>
      </c>
      <c r="E32" s="387">
        <v>0</v>
      </c>
      <c r="F32" s="387">
        <v>0</v>
      </c>
      <c r="G32" s="387">
        <v>79</v>
      </c>
      <c r="H32" s="387">
        <v>0</v>
      </c>
      <c r="O32" s="44"/>
    </row>
    <row r="33" spans="2:15">
      <c r="B33" s="349" t="s">
        <v>717</v>
      </c>
      <c r="C33" s="371"/>
      <c r="D33" s="365" t="s">
        <v>733</v>
      </c>
      <c r="E33" s="387">
        <v>0</v>
      </c>
      <c r="F33" s="387">
        <v>0</v>
      </c>
      <c r="G33" s="387">
        <v>32</v>
      </c>
      <c r="H33" s="387">
        <v>0</v>
      </c>
      <c r="O33" s="44"/>
    </row>
    <row r="34" spans="2:15">
      <c r="B34" s="349">
        <v>15</v>
      </c>
      <c r="C34" s="371"/>
      <c r="D34" s="365" t="s">
        <v>731</v>
      </c>
      <c r="E34" s="387">
        <v>0</v>
      </c>
      <c r="F34" s="387">
        <v>0</v>
      </c>
      <c r="G34" s="387">
        <v>0</v>
      </c>
      <c r="H34" s="387">
        <v>0</v>
      </c>
      <c r="O34" s="44"/>
    </row>
    <row r="35" spans="2:15">
      <c r="B35" s="349">
        <v>16</v>
      </c>
      <c r="C35" s="367"/>
      <c r="D35" s="365" t="s">
        <v>733</v>
      </c>
      <c r="E35" s="387">
        <v>0</v>
      </c>
      <c r="F35" s="387">
        <v>0</v>
      </c>
      <c r="G35" s="387">
        <v>0</v>
      </c>
      <c r="H35" s="387">
        <v>0</v>
      </c>
      <c r="O35" s="44"/>
    </row>
    <row r="36" spans="2:15">
      <c r="B36" s="42">
        <v>17</v>
      </c>
      <c r="C36" s="367" t="s">
        <v>736</v>
      </c>
      <c r="D36" s="60"/>
      <c r="E36" s="387">
        <v>330</v>
      </c>
      <c r="F36" s="387">
        <v>7319</v>
      </c>
      <c r="G36" s="387">
        <v>9764</v>
      </c>
      <c r="H36" s="387">
        <v>571</v>
      </c>
      <c r="O36" s="44"/>
    </row>
    <row r="37" spans="2:15">
      <c r="C37" s="3" t="s">
        <v>1619</v>
      </c>
    </row>
  </sheetData>
  <customSheetViews>
    <customSheetView guid="{EB80C77D-AF78-41A9-A5FE-A7459DA92422}">
      <selection activeCell="N55" sqref="N55"/>
      <pageMargins left="0.7" right="0.7" top="0.75" bottom="0.75" header="0.3" footer="0.3"/>
    </customSheetView>
    <customSheetView guid="{51337751-BEAF-43F3-8CC9-400B99E751E8}">
      <selection activeCell="A47" sqref="A47:XFD47"/>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52">
      <selection activeCell="B72" sqref="B72"/>
      <pageMargins left="0.7" right="0.7" top="0.75" bottom="0.75" header="0.3" footer="0.3"/>
      <pageSetup paperSize="9" orientation="portrait" r:id="rId4"/>
    </customSheetView>
    <customSheetView guid="{CFC92B1C-D4F2-414F-8F12-92F529035B08}">
      <selection activeCell="C4" sqref="C4:D8"/>
      <pageMargins left="0.7" right="0.7" top="0.75" bottom="0.75" header="0.3" footer="0.3"/>
      <pageSetup paperSize="9" orientation="portrait" r:id="rId5"/>
    </customSheetView>
    <customSheetView guid="{21329C76-F86B-400D-B8F5-F75B383E5B14}" topLeftCell="A27">
      <selection activeCell="H77" sqref="E77:H77"/>
      <pageMargins left="0.7" right="0.7" top="0.75" bottom="0.75" header="0.3" footer="0.3"/>
      <pageSetup paperSize="9" orientation="portrait" r:id="rId6"/>
    </customSheetView>
    <customSheetView guid="{D3393B8E-C3CB-4E3A-976E-E4CD065299F0}" topLeftCell="C13">
      <selection activeCell="E23" sqref="E23"/>
      <pageMargins left="0.7" right="0.7" top="0.75" bottom="0.75" header="0.3" footer="0.3"/>
      <pageSetup paperSize="9" orientation="portrait" r:id="rId7"/>
    </customSheetView>
    <customSheetView guid="{CA1DE4BE-C006-4405-B064-304EE6CCACF1}" topLeftCell="C17">
      <selection activeCell="J24" sqref="J24"/>
      <pageMargins left="0.7" right="0.7" top="0.75" bottom="0.75" header="0.3" footer="0.3"/>
      <pageSetup paperSize="9" orientation="portrait" r:id="rId8"/>
    </customSheetView>
    <customSheetView guid="{931AA63B-6827-4BF4-8E25-ED232A88A09C}">
      <selection activeCell="K5" sqref="K5"/>
      <pageMargins left="0.7" right="0.7" top="0.75" bottom="0.75" header="0.3" footer="0.3"/>
    </customSheetView>
    <customSheetView guid="{3AD1D9CC-D162-4119-AFCC-0AF9105FB248}">
      <selection activeCell="C4" sqref="C4:D8"/>
      <pageMargins left="0.7" right="0.7" top="0.75" bottom="0.75" header="0.3" footer="0.3"/>
      <pageSetup paperSize="9" orientation="portrait" r:id="rId9"/>
    </customSheetView>
    <customSheetView guid="{7CCD1884-1631-4809-8751-AE0939C32419}">
      <selection activeCell="A71" sqref="A71:B73"/>
      <pageMargins left="0.7" right="0.7" top="0.75" bottom="0.75" header="0.3" footer="0.3"/>
      <pageSetup paperSize="9" orientation="portrait" r:id="rId10"/>
    </customSheetView>
    <customSheetView guid="{D2C72E70-F766-4D56-9E10-3C91A63BB7F3}" topLeftCell="A37">
      <selection activeCell="B43" sqref="B43"/>
      <pageMargins left="0.7" right="0.7" top="0.75" bottom="0.75" header="0.3" footer="0.3"/>
      <pageSetup paperSize="9" orientation="portrait" r:id="rId11"/>
    </customSheetView>
    <customSheetView guid="{7CA1DEE6-746E-4947-9BED-24AAED6E8B57}" topLeftCell="A40">
      <selection activeCell="E32" sqref="E32"/>
      <pageMargins left="0.7" right="0.7" top="0.75" bottom="0.75" header="0.3" footer="0.3"/>
    </customSheetView>
    <customSheetView guid="{FD092655-EBEC-4730-9895-1567D9B70D5F}" topLeftCell="A40">
      <selection activeCell="E32" sqref="E32"/>
      <pageMargins left="0.7" right="0.7" top="0.75" bottom="0.75" header="0.3" footer="0.3"/>
    </customSheetView>
    <customSheetView guid="{59094C18-3CB5-482F-AA6A-9C313A318EBB}">
      <selection activeCell="A71" sqref="A71:B73"/>
      <pageMargins left="0.7" right="0.7" top="0.75" bottom="0.75" header="0.3" footer="0.3"/>
      <pageSetup paperSize="9" orientation="portrait" r:id="rId12"/>
    </customSheetView>
    <customSheetView guid="{08462586-B7E0-434D-B6F4-B2B21EAA5D46}" topLeftCell="C17">
      <selection activeCell="J24" sqref="J24"/>
      <pageMargins left="0.7" right="0.7" top="0.75" bottom="0.75" header="0.3" footer="0.3"/>
      <pageSetup paperSize="9" orientation="portrait" r:id="rId13"/>
    </customSheetView>
    <customSheetView guid="{F277ACEF-9FF8-431F-8537-DE60B790AA4F}" topLeftCell="C13">
      <selection activeCell="E23" sqref="E23"/>
      <pageMargins left="0.7" right="0.7" top="0.75" bottom="0.75" header="0.3" footer="0.3"/>
      <pageSetup paperSize="9" orientation="portrait" r:id="rId14"/>
    </customSheetView>
    <customSheetView guid="{3FCB7B24-049F-4685-83CB-5231093E0117}" topLeftCell="C13">
      <selection activeCell="E23" sqref="E23"/>
      <pageMargins left="0.7" right="0.7" top="0.75" bottom="0.75" header="0.3" footer="0.3"/>
      <pageSetup paperSize="9" orientation="portrait" r:id="rId15"/>
    </customSheetView>
    <customSheetView guid="{5AF40965-2356-4A48-B6FA-CB814CA4D7B2}" topLeftCell="A52">
      <selection activeCell="B72" sqref="B72"/>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DB462ED3-28DC-47D7-98F7-CED01F66E2C7}" topLeftCell="A52">
      <selection activeCell="B72" sqref="B72"/>
      <pageMargins left="0.7" right="0.7" top="0.75" bottom="0.75" header="0.3" footer="0.3"/>
      <pageSetup paperSize="9" orientation="portrait" r:id="rId18"/>
    </customSheetView>
    <customSheetView guid="{5DDDA852-2807-4645-BC75-EBD4EF3323A7}">
      <selection activeCell="A71" sqref="A71:B73"/>
      <pageMargins left="0.7" right="0.7" top="0.75" bottom="0.75" header="0.3" footer="0.3"/>
    </customSheetView>
  </customSheetViews>
  <mergeCells count="1">
    <mergeCell ref="G11:H11"/>
  </mergeCells>
  <conditionalFormatting sqref="E14:H16">
    <cfRule type="cellIs" dxfId="9" priority="9" stopIfTrue="1" operator="lessThan">
      <formula>0</formula>
    </cfRule>
  </conditionalFormatting>
  <conditionalFormatting sqref="E18:H20">
    <cfRule type="cellIs" dxfId="8" priority="8" stopIfTrue="1" operator="lessThan">
      <formula>0</formula>
    </cfRule>
  </conditionalFormatting>
  <conditionalFormatting sqref="E22:H22">
    <cfRule type="cellIs" dxfId="7" priority="7" stopIfTrue="1" operator="lessThan">
      <formula>0</formula>
    </cfRule>
  </conditionalFormatting>
  <conditionalFormatting sqref="E24:H36">
    <cfRule type="cellIs" dxfId="6" priority="6" stopIfTrue="1" operator="lessThan">
      <formula>0</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tint="-0.249977111117893"/>
  </sheetPr>
  <dimension ref="A1:G27"/>
  <sheetViews>
    <sheetView showGridLines="0" workbookViewId="0">
      <selection activeCell="H9" sqref="H9"/>
    </sheetView>
  </sheetViews>
  <sheetFormatPr defaultColWidth="9.140625" defaultRowHeight="12"/>
  <cols>
    <col min="1" max="1" width="5.85546875" style="3" customWidth="1"/>
    <col min="2" max="2" width="3.5703125" style="3" customWidth="1"/>
    <col min="3" max="3" width="36.5703125" style="3" customWidth="1"/>
    <col min="4" max="4" width="12.5703125" style="3" customWidth="1"/>
    <col min="5" max="6" width="13.5703125" style="3" customWidth="1"/>
    <col min="7" max="7" width="13" style="3" customWidth="1"/>
    <col min="8" max="16384" width="9.140625" style="3"/>
  </cols>
  <sheetData>
    <row r="1" spans="1:7" ht="12.75">
      <c r="A1" s="505" t="str">
        <f>HYPERLINK("#INDEX!A2","back to index page")</f>
        <v>back to index page</v>
      </c>
      <c r="B1" s="761"/>
      <c r="C1" s="761"/>
    </row>
    <row r="2" spans="1:7" ht="12.75">
      <c r="A2"/>
    </row>
    <row r="3" spans="1:7" ht="12.75">
      <c r="A3"/>
    </row>
    <row r="4" spans="1:7" ht="12.75">
      <c r="A4"/>
    </row>
    <row r="5" spans="1:7" ht="12.75">
      <c r="A5"/>
    </row>
    <row r="6" spans="1:7" ht="12.75">
      <c r="A6"/>
    </row>
    <row r="7" spans="1:7" ht="12.75">
      <c r="A7"/>
    </row>
    <row r="8" spans="1:7" ht="12.75">
      <c r="A8"/>
    </row>
    <row r="9" spans="1:7" ht="28.5" customHeight="1">
      <c r="B9" s="916" t="s">
        <v>1039</v>
      </c>
      <c r="C9" s="916"/>
      <c r="D9" s="916"/>
      <c r="E9" s="916"/>
      <c r="F9" s="916"/>
      <c r="G9" s="916"/>
    </row>
    <row r="11" spans="1:7">
      <c r="G11" s="352" t="s">
        <v>1026</v>
      </c>
    </row>
    <row r="12" spans="1:7" s="27" customFormat="1" ht="49.5" customHeight="1">
      <c r="B12" s="30"/>
      <c r="C12" s="589"/>
      <c r="D12" s="235" t="s">
        <v>718</v>
      </c>
      <c r="E12" s="235" t="s">
        <v>719</v>
      </c>
      <c r="F12" s="235" t="s">
        <v>720</v>
      </c>
      <c r="G12" s="235" t="s">
        <v>721</v>
      </c>
    </row>
    <row r="13" spans="1:7">
      <c r="D13" s="205" t="s">
        <v>33</v>
      </c>
      <c r="E13" s="205" t="s">
        <v>56</v>
      </c>
      <c r="F13" s="205" t="s">
        <v>57</v>
      </c>
      <c r="G13" s="205" t="s">
        <v>1045</v>
      </c>
    </row>
    <row r="14" spans="1:7">
      <c r="B14" s="42"/>
      <c r="C14" s="294" t="s">
        <v>739</v>
      </c>
      <c r="D14" s="300"/>
      <c r="E14" s="300"/>
      <c r="F14" s="300"/>
      <c r="G14" s="301"/>
    </row>
    <row r="15" spans="1:7" ht="24">
      <c r="B15" s="42">
        <v>1</v>
      </c>
      <c r="C15" s="302" t="s">
        <v>740</v>
      </c>
      <c r="D15" s="351">
        <v>0</v>
      </c>
      <c r="E15" s="351">
        <v>0</v>
      </c>
      <c r="F15" s="351">
        <v>0</v>
      </c>
      <c r="G15" s="351">
        <v>0</v>
      </c>
    </row>
    <row r="16" spans="1:7" ht="24">
      <c r="B16" s="42">
        <v>2</v>
      </c>
      <c r="C16" s="302" t="s">
        <v>741</v>
      </c>
      <c r="D16" s="351">
        <v>0</v>
      </c>
      <c r="E16" s="351">
        <v>0</v>
      </c>
      <c r="F16" s="351">
        <v>0</v>
      </c>
      <c r="G16" s="351">
        <v>0</v>
      </c>
    </row>
    <row r="17" spans="2:7" ht="36">
      <c r="B17" s="42">
        <v>3</v>
      </c>
      <c r="C17" s="302" t="s">
        <v>742</v>
      </c>
      <c r="D17" s="351">
        <v>0</v>
      </c>
      <c r="E17" s="351">
        <v>0</v>
      </c>
      <c r="F17" s="351">
        <v>0</v>
      </c>
      <c r="G17" s="351">
        <v>0</v>
      </c>
    </row>
    <row r="18" spans="2:7">
      <c r="B18" s="42"/>
      <c r="C18" s="294" t="s">
        <v>743</v>
      </c>
      <c r="D18" s="300"/>
      <c r="E18" s="300"/>
      <c r="F18" s="300"/>
      <c r="G18" s="301"/>
    </row>
    <row r="19" spans="2:7" ht="36">
      <c r="B19" s="42">
        <v>4</v>
      </c>
      <c r="C19" s="302" t="s">
        <v>744</v>
      </c>
      <c r="D19" s="351">
        <v>0</v>
      </c>
      <c r="E19" s="351">
        <v>0</v>
      </c>
      <c r="F19" s="351">
        <v>0</v>
      </c>
      <c r="G19" s="351">
        <v>0</v>
      </c>
    </row>
    <row r="20" spans="2:7" ht="36">
      <c r="B20" s="42">
        <v>5</v>
      </c>
      <c r="C20" s="302" t="s">
        <v>745</v>
      </c>
      <c r="D20" s="351">
        <v>0</v>
      </c>
      <c r="E20" s="351">
        <v>0</v>
      </c>
      <c r="F20" s="351">
        <v>0</v>
      </c>
      <c r="G20" s="351">
        <v>0</v>
      </c>
    </row>
    <row r="21" spans="2:7">
      <c r="B21" s="42"/>
      <c r="C21" s="294" t="s">
        <v>746</v>
      </c>
      <c r="D21" s="300"/>
      <c r="E21" s="300"/>
      <c r="F21" s="300"/>
      <c r="G21" s="301"/>
    </row>
    <row r="22" spans="2:7" ht="24">
      <c r="B22" s="42">
        <v>6</v>
      </c>
      <c r="C22" s="302" t="s">
        <v>747</v>
      </c>
      <c r="D22" s="351">
        <v>0</v>
      </c>
      <c r="E22" s="351">
        <v>0</v>
      </c>
      <c r="F22" s="351">
        <v>0</v>
      </c>
      <c r="G22" s="351">
        <v>0</v>
      </c>
    </row>
    <row r="23" spans="2:7" ht="24">
      <c r="B23" s="42">
        <v>7</v>
      </c>
      <c r="C23" s="302" t="s">
        <v>748</v>
      </c>
      <c r="D23" s="351">
        <v>0</v>
      </c>
      <c r="E23" s="351">
        <v>0</v>
      </c>
      <c r="F23" s="351">
        <v>0</v>
      </c>
      <c r="G23" s="351">
        <v>0</v>
      </c>
    </row>
    <row r="24" spans="2:7">
      <c r="B24" s="42">
        <v>8</v>
      </c>
      <c r="C24" s="302" t="s">
        <v>749</v>
      </c>
      <c r="D24" s="351">
        <v>0</v>
      </c>
      <c r="E24" s="351">
        <v>0</v>
      </c>
      <c r="F24" s="351">
        <v>0</v>
      </c>
      <c r="G24" s="351">
        <v>0</v>
      </c>
    </row>
    <row r="25" spans="2:7">
      <c r="B25" s="42">
        <v>9</v>
      </c>
      <c r="C25" s="302" t="s">
        <v>750</v>
      </c>
      <c r="D25" s="351">
        <v>0</v>
      </c>
      <c r="E25" s="351">
        <v>0</v>
      </c>
      <c r="F25" s="351">
        <v>0</v>
      </c>
      <c r="G25" s="351">
        <v>0</v>
      </c>
    </row>
    <row r="26" spans="2:7" ht="36">
      <c r="B26" s="42">
        <v>10</v>
      </c>
      <c r="C26" s="302" t="s">
        <v>751</v>
      </c>
      <c r="D26" s="351">
        <v>0</v>
      </c>
      <c r="E26" s="351">
        <v>0</v>
      </c>
      <c r="F26" s="351">
        <v>0</v>
      </c>
      <c r="G26" s="351">
        <v>0</v>
      </c>
    </row>
    <row r="27" spans="2:7" ht="24">
      <c r="B27" s="42">
        <v>11</v>
      </c>
      <c r="C27" s="302" t="s">
        <v>752</v>
      </c>
      <c r="D27" s="351">
        <v>0</v>
      </c>
      <c r="E27" s="351">
        <v>0</v>
      </c>
      <c r="F27" s="351">
        <v>0</v>
      </c>
      <c r="G27" s="351">
        <v>0</v>
      </c>
    </row>
  </sheetData>
  <customSheetViews>
    <customSheetView guid="{EB80C77D-AF78-41A9-A5FE-A7459DA92422}" topLeftCell="A25">
      <selection activeCell="N55" sqref="N55"/>
      <pageMargins left="0.7" right="0.7" top="0.75" bottom="0.75" header="0.3" footer="0.3"/>
    </customSheetView>
    <customSheetView guid="{51337751-BEAF-43F3-8CC9-400B99E751E8}">
      <selection activeCell="A37" sqref="A37:XFD37"/>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22">
      <selection activeCell="A48" sqref="A48:XFD48"/>
      <pageMargins left="0.7" right="0.7" top="0.75" bottom="0.75" header="0.3" footer="0.3"/>
      <pageSetup paperSize="9" orientation="portrait" r:id="rId4"/>
    </customSheetView>
    <customSheetView guid="{CFC92B1C-D4F2-414F-8F12-92F529035B08}" topLeftCell="A51">
      <selection activeCell="E69" sqref="E69:F69"/>
      <pageMargins left="0.7" right="0.7" top="0.75" bottom="0.75" header="0.3" footer="0.3"/>
      <pageSetup paperSize="9" orientation="portrait" r:id="rId5"/>
    </customSheetView>
    <customSheetView guid="{21329C76-F86B-400D-B8F5-F75B383E5B14}" topLeftCell="A46">
      <selection activeCell="D21" sqref="D21:G33"/>
      <pageMargins left="0.7" right="0.7" top="0.75" bottom="0.75" header="0.3" footer="0.3"/>
      <pageSetup paperSize="9" orientation="portrait" r:id="rId6"/>
    </customSheetView>
    <customSheetView guid="{D3393B8E-C3CB-4E3A-976E-E4CD065299F0}" topLeftCell="A55">
      <selection activeCell="E61" sqref="E61"/>
      <pageMargins left="0.7" right="0.7" top="0.75" bottom="0.75" header="0.3" footer="0.3"/>
      <pageSetup paperSize="9" orientation="portrait" r:id="rId7"/>
    </customSheetView>
    <customSheetView guid="{CA1DE4BE-C006-4405-B064-304EE6CCACF1}" topLeftCell="A17">
      <selection activeCell="H32" sqref="H32"/>
      <pageMargins left="0.7" right="0.7" top="0.75" bottom="0.75" header="0.3" footer="0.3"/>
      <pageSetup paperSize="9" orientation="portrait" r:id="rId8"/>
    </customSheetView>
    <customSheetView guid="{931AA63B-6827-4BF4-8E25-ED232A88A09C}">
      <selection activeCell="D2" sqref="D2"/>
      <pageMargins left="0.7" right="0.7" top="0.75" bottom="0.75" header="0.3" footer="0.3"/>
    </customSheetView>
    <customSheetView guid="{3AD1D9CC-D162-4119-AFCC-0AF9105FB248}">
      <selection activeCell="E69" sqref="E69:F69"/>
      <pageMargins left="0.7" right="0.7" top="0.75" bottom="0.75" header="0.3" footer="0.3"/>
      <pageSetup paperSize="9" orientation="portrait" r:id="rId9"/>
    </customSheetView>
    <customSheetView guid="{7CCD1884-1631-4809-8751-AE0939C32419}">
      <selection activeCell="E11" sqref="E11"/>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10"/>
    </customSheetView>
    <customSheetView guid="{7CA1DEE6-746E-4947-9BED-24AAED6E8B57}" topLeftCell="A31">
      <selection activeCell="E47" sqref="E47"/>
      <pageMargins left="0.7" right="0.7" top="0.75" bottom="0.75" header="0.3" footer="0.3"/>
    </customSheetView>
    <customSheetView guid="{FD092655-EBEC-4730-9895-1567D9B70D5F}" topLeftCell="A31">
      <selection activeCell="E47" sqref="E47"/>
      <pageMargins left="0.7" right="0.7" top="0.75" bottom="0.75" header="0.3" footer="0.3"/>
    </customSheetView>
    <customSheetView guid="{59094C18-3CB5-482F-AA6A-9C313A318EBB}" topLeftCell="A16">
      <selection activeCell="E17" sqref="E17"/>
      <pageMargins left="0.7" right="0.7" top="0.75" bottom="0.75" header="0.3" footer="0.3"/>
      <pageSetup paperSize="9" orientation="portrait" r:id="rId11"/>
    </customSheetView>
    <customSheetView guid="{08462586-B7E0-434D-B6F4-B2B21EAA5D46}" topLeftCell="A17">
      <selection activeCell="H32" sqref="H32"/>
      <pageMargins left="0.7" right="0.7" top="0.75" bottom="0.75" header="0.3" footer="0.3"/>
      <pageSetup paperSize="9" orientation="portrait" r:id="rId12"/>
    </customSheetView>
    <customSheetView guid="{F277ACEF-9FF8-431F-8537-DE60B790AA4F}" topLeftCell="A55">
      <selection activeCell="E61" sqref="E61"/>
      <pageMargins left="0.7" right="0.7" top="0.75" bottom="0.75" header="0.3" footer="0.3"/>
      <pageSetup paperSize="9" orientation="portrait" r:id="rId13"/>
    </customSheetView>
    <customSheetView guid="{3FCB7B24-049F-4685-83CB-5231093E0117}" topLeftCell="A55">
      <selection activeCell="E61" sqref="E61"/>
      <pageMargins left="0.7" right="0.7" top="0.75" bottom="0.75" header="0.3" footer="0.3"/>
      <pageSetup paperSize="9" orientation="portrait" r:id="rId14"/>
    </customSheetView>
    <customSheetView guid="{5AF40965-2356-4A48-B6FA-CB814CA4D7B2}" topLeftCell="A22">
      <selection activeCell="A48" sqref="A48:XFD48"/>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22">
      <selection activeCell="A48" sqref="A48:XFD48"/>
      <pageMargins left="0.7" right="0.7" top="0.75" bottom="0.75" header="0.3" footer="0.3"/>
      <pageSetup paperSize="9" orientation="portrait" r:id="rId17"/>
    </customSheetView>
    <customSheetView guid="{5DDDA852-2807-4645-BC75-EBD4EF3323A7}" topLeftCell="A25">
      <selection activeCell="E11" sqref="E11"/>
      <pageMargins left="0.7" right="0.7" top="0.75" bottom="0.75" header="0.3" footer="0.3"/>
    </customSheetView>
  </customSheetViews>
  <mergeCells count="1">
    <mergeCell ref="B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F122"/>
  <sheetViews>
    <sheetView showGridLines="0" workbookViewId="0"/>
  </sheetViews>
  <sheetFormatPr defaultColWidth="9.140625" defaultRowHeight="12"/>
  <cols>
    <col min="1" max="1" width="9.28515625" style="78" customWidth="1"/>
    <col min="2" max="2" width="2.7109375" style="78" customWidth="1"/>
    <col min="3" max="3" width="10.28515625" style="78" customWidth="1"/>
    <col min="4" max="4" width="50.5703125" style="78" bestFit="1" customWidth="1"/>
    <col min="5" max="5" width="9" style="77" bestFit="1" customWidth="1"/>
    <col min="6" max="6" width="13.140625" style="167" customWidth="1"/>
    <col min="7" max="16384" width="9.140625" style="78"/>
  </cols>
  <sheetData>
    <row r="1" spans="1:6" ht="12.75">
      <c r="A1" s="503" t="str">
        <f>HYPERLINK("#INDEX!A2","back to index page")</f>
        <v>back to index page</v>
      </c>
      <c r="B1" s="765"/>
      <c r="C1" s="765"/>
      <c r="D1" s="766"/>
      <c r="E1" s="167"/>
      <c r="F1" s="78"/>
    </row>
    <row r="2" spans="1:6" ht="12.75">
      <c r="A2"/>
      <c r="B2"/>
      <c r="C2"/>
      <c r="D2" s="77"/>
      <c r="E2" s="167"/>
      <c r="F2" s="78"/>
    </row>
    <row r="3" spans="1:6" ht="12.75">
      <c r="A3"/>
      <c r="B3"/>
      <c r="C3"/>
      <c r="D3" s="77"/>
      <c r="E3" s="167"/>
      <c r="F3" s="78"/>
    </row>
    <row r="4" spans="1:6" ht="12.75">
      <c r="A4"/>
      <c r="B4"/>
      <c r="C4"/>
      <c r="D4" s="77"/>
      <c r="E4" s="167"/>
      <c r="F4" s="78"/>
    </row>
    <row r="5" spans="1:6" ht="12.75">
      <c r="A5"/>
      <c r="B5"/>
      <c r="C5"/>
      <c r="D5" s="77"/>
      <c r="E5" s="167"/>
      <c r="F5" s="78"/>
    </row>
    <row r="6" spans="1:6" ht="12.75">
      <c r="A6"/>
      <c r="B6"/>
      <c r="C6"/>
      <c r="D6" s="77"/>
      <c r="E6" s="167"/>
      <c r="F6" s="78"/>
    </row>
    <row r="7" spans="1:6" ht="12.75">
      <c r="A7"/>
      <c r="B7"/>
      <c r="C7"/>
      <c r="D7" s="77"/>
      <c r="E7" s="167"/>
      <c r="F7" s="78"/>
    </row>
    <row r="8" spans="1:6" ht="12.75">
      <c r="A8"/>
      <c r="B8"/>
      <c r="C8"/>
      <c r="D8" s="77"/>
      <c r="E8" s="167"/>
      <c r="F8" s="78"/>
    </row>
    <row r="9" spans="1:6" ht="12" customHeight="1">
      <c r="C9" s="406" t="s">
        <v>1625</v>
      </c>
      <c r="D9" s="406"/>
      <c r="E9" s="407"/>
      <c r="F9" s="408"/>
    </row>
    <row r="10" spans="1:6" ht="12" customHeight="1"/>
    <row r="11" spans="1:6">
      <c r="E11" s="808" t="s">
        <v>52</v>
      </c>
      <c r="F11" s="808"/>
    </row>
    <row r="12" spans="1:6" ht="72">
      <c r="C12" s="500" t="s">
        <v>344</v>
      </c>
      <c r="D12" s="500"/>
      <c r="E12" s="79" t="s">
        <v>1831</v>
      </c>
      <c r="F12" s="79" t="s">
        <v>555</v>
      </c>
    </row>
    <row r="13" spans="1:6">
      <c r="C13" s="516"/>
      <c r="D13" s="516"/>
      <c r="E13" s="516" t="s">
        <v>33</v>
      </c>
      <c r="F13" s="516" t="s">
        <v>56</v>
      </c>
    </row>
    <row r="14" spans="1:6">
      <c r="C14" s="516"/>
      <c r="D14" s="516"/>
      <c r="E14" s="516"/>
      <c r="F14" s="516"/>
    </row>
    <row r="15" spans="1:6">
      <c r="C15" s="80" t="s">
        <v>2</v>
      </c>
      <c r="D15" s="81" t="s">
        <v>345</v>
      </c>
      <c r="E15" s="83">
        <v>1328660</v>
      </c>
      <c r="F15" s="74" t="s">
        <v>607</v>
      </c>
    </row>
    <row r="16" spans="1:6">
      <c r="C16" s="80"/>
      <c r="D16" s="81" t="s">
        <v>346</v>
      </c>
      <c r="E16" s="83">
        <v>1328660</v>
      </c>
      <c r="F16" s="74" t="s">
        <v>347</v>
      </c>
    </row>
    <row r="17" spans="1:6">
      <c r="C17" s="80" t="s">
        <v>3</v>
      </c>
      <c r="D17" s="80" t="s">
        <v>279</v>
      </c>
      <c r="E17" s="83">
        <v>59583</v>
      </c>
      <c r="F17" s="74" t="s">
        <v>348</v>
      </c>
    </row>
    <row r="18" spans="1:6">
      <c r="C18" s="80" t="s">
        <v>4</v>
      </c>
      <c r="D18" s="164" t="s">
        <v>567</v>
      </c>
      <c r="E18" s="83">
        <v>3131432</v>
      </c>
      <c r="F18" s="74" t="s">
        <v>349</v>
      </c>
    </row>
    <row r="19" spans="1:6">
      <c r="C19" s="80" t="s">
        <v>350</v>
      </c>
      <c r="D19" s="80" t="s">
        <v>351</v>
      </c>
      <c r="E19" s="83">
        <v>0</v>
      </c>
      <c r="F19" s="74" t="s">
        <v>352</v>
      </c>
    </row>
    <row r="20" spans="1:6" s="76" customFormat="1" ht="24">
      <c r="A20" s="78"/>
      <c r="B20" s="78"/>
      <c r="C20" s="80" t="s">
        <v>5</v>
      </c>
      <c r="D20" s="81" t="s">
        <v>353</v>
      </c>
      <c r="E20" s="83">
        <v>0</v>
      </c>
      <c r="F20" s="74" t="s">
        <v>354</v>
      </c>
    </row>
    <row r="21" spans="1:6">
      <c r="C21" s="80" t="s">
        <v>6</v>
      </c>
      <c r="D21" s="81" t="s">
        <v>355</v>
      </c>
      <c r="E21" s="83">
        <v>0</v>
      </c>
      <c r="F21" s="74">
        <v>84</v>
      </c>
    </row>
    <row r="22" spans="1:6" ht="24">
      <c r="A22" s="76"/>
      <c r="C22" s="80" t="s">
        <v>356</v>
      </c>
      <c r="D22" s="81" t="s">
        <v>357</v>
      </c>
      <c r="E22" s="83">
        <v>0</v>
      </c>
      <c r="F22" s="74" t="s">
        <v>358</v>
      </c>
    </row>
    <row r="23" spans="1:6" ht="24">
      <c r="B23" s="76"/>
      <c r="C23" s="86" t="s">
        <v>7</v>
      </c>
      <c r="D23" s="85" t="s">
        <v>359</v>
      </c>
      <c r="E23" s="767">
        <v>4519675</v>
      </c>
      <c r="F23" s="168"/>
    </row>
    <row r="24" spans="1:6">
      <c r="B24" s="76"/>
      <c r="C24" s="152" t="s">
        <v>360</v>
      </c>
      <c r="D24" s="85"/>
      <c r="E24" s="767">
        <v>0</v>
      </c>
      <c r="F24" s="168"/>
    </row>
    <row r="25" spans="1:6">
      <c r="C25" s="80" t="s">
        <v>8</v>
      </c>
      <c r="D25" s="80" t="s">
        <v>361</v>
      </c>
      <c r="E25" s="83">
        <v>-1025</v>
      </c>
      <c r="F25" s="74" t="s">
        <v>362</v>
      </c>
    </row>
    <row r="26" spans="1:6">
      <c r="C26" s="80" t="s">
        <v>9</v>
      </c>
      <c r="D26" s="163" t="s">
        <v>363</v>
      </c>
      <c r="E26" s="83">
        <v>-122710</v>
      </c>
      <c r="F26" s="74" t="s">
        <v>574</v>
      </c>
    </row>
    <row r="27" spans="1:6">
      <c r="C27" s="768" t="s">
        <v>10</v>
      </c>
      <c r="D27" s="768" t="s">
        <v>1653</v>
      </c>
      <c r="E27" s="770"/>
      <c r="F27" s="769"/>
    </row>
    <row r="28" spans="1:6" ht="36">
      <c r="C28" s="80" t="s">
        <v>11</v>
      </c>
      <c r="D28" s="81" t="s">
        <v>365</v>
      </c>
      <c r="E28" s="83">
        <v>0</v>
      </c>
      <c r="F28" s="74" t="s">
        <v>575</v>
      </c>
    </row>
    <row r="29" spans="1:6">
      <c r="C29" s="80" t="s">
        <v>12</v>
      </c>
      <c r="D29" s="81" t="s">
        <v>366</v>
      </c>
      <c r="E29" s="83">
        <v>0</v>
      </c>
      <c r="F29" s="74" t="s">
        <v>608</v>
      </c>
    </row>
    <row r="30" spans="1:6" ht="24">
      <c r="C30" s="80" t="s">
        <v>13</v>
      </c>
      <c r="D30" s="81" t="s">
        <v>367</v>
      </c>
      <c r="E30" s="83">
        <v>0</v>
      </c>
      <c r="F30" s="74" t="s">
        <v>576</v>
      </c>
    </row>
    <row r="31" spans="1:6" ht="24">
      <c r="C31" s="80" t="s">
        <v>14</v>
      </c>
      <c r="D31" s="81" t="s">
        <v>368</v>
      </c>
      <c r="E31" s="83">
        <v>0</v>
      </c>
      <c r="F31" s="74" t="s">
        <v>369</v>
      </c>
    </row>
    <row r="32" spans="1:6" ht="24">
      <c r="C32" s="80" t="s">
        <v>15</v>
      </c>
      <c r="D32" s="81" t="s">
        <v>370</v>
      </c>
      <c r="E32" s="83">
        <v>0</v>
      </c>
      <c r="F32" s="74" t="s">
        <v>609</v>
      </c>
    </row>
    <row r="33" spans="3:6">
      <c r="C33" s="80" t="s">
        <v>16</v>
      </c>
      <c r="D33" s="81" t="s">
        <v>371</v>
      </c>
      <c r="E33" s="83">
        <v>0</v>
      </c>
      <c r="F33" s="74" t="s">
        <v>577</v>
      </c>
    </row>
    <row r="34" spans="3:6" ht="24">
      <c r="C34" s="80" t="s">
        <v>17</v>
      </c>
      <c r="D34" s="81" t="s">
        <v>372</v>
      </c>
      <c r="E34" s="83">
        <v>0</v>
      </c>
      <c r="F34" s="74" t="s">
        <v>578</v>
      </c>
    </row>
    <row r="35" spans="3:6" ht="48">
      <c r="C35" s="80" t="s">
        <v>18</v>
      </c>
      <c r="D35" s="81" t="s">
        <v>568</v>
      </c>
      <c r="E35" s="83">
        <v>0</v>
      </c>
      <c r="F35" s="74" t="s">
        <v>579</v>
      </c>
    </row>
    <row r="36" spans="3:6" ht="48">
      <c r="C36" s="80" t="s">
        <v>19</v>
      </c>
      <c r="D36" s="84" t="s">
        <v>373</v>
      </c>
      <c r="E36" s="83">
        <v>0</v>
      </c>
      <c r="F36" s="74" t="s">
        <v>580</v>
      </c>
    </row>
    <row r="37" spans="3:6" ht="48">
      <c r="C37" s="80" t="s">
        <v>20</v>
      </c>
      <c r="D37" s="81" t="s">
        <v>374</v>
      </c>
      <c r="E37" s="83">
        <v>0</v>
      </c>
      <c r="F37" s="74" t="s">
        <v>581</v>
      </c>
    </row>
    <row r="38" spans="3:6">
      <c r="C38" s="80" t="s">
        <v>22</v>
      </c>
      <c r="D38" s="80" t="s">
        <v>364</v>
      </c>
      <c r="E38" s="82"/>
      <c r="F38" s="74"/>
    </row>
    <row r="39" spans="3:6" ht="24">
      <c r="C39" s="80" t="s">
        <v>322</v>
      </c>
      <c r="D39" s="81" t="s">
        <v>375</v>
      </c>
      <c r="E39" s="83">
        <v>0</v>
      </c>
      <c r="F39" s="74" t="s">
        <v>376</v>
      </c>
    </row>
    <row r="40" spans="3:6" ht="24">
      <c r="C40" s="80" t="s">
        <v>325</v>
      </c>
      <c r="D40" s="81" t="s">
        <v>377</v>
      </c>
      <c r="E40" s="83">
        <v>0</v>
      </c>
      <c r="F40" s="74" t="s">
        <v>378</v>
      </c>
    </row>
    <row r="41" spans="3:6" ht="36">
      <c r="C41" s="80" t="s">
        <v>379</v>
      </c>
      <c r="D41" s="80" t="s">
        <v>380</v>
      </c>
      <c r="E41" s="83">
        <v>0</v>
      </c>
      <c r="F41" s="74" t="s">
        <v>381</v>
      </c>
    </row>
    <row r="42" spans="3:6" ht="24">
      <c r="C42" s="80" t="s">
        <v>382</v>
      </c>
      <c r="D42" s="80" t="s">
        <v>383</v>
      </c>
      <c r="E42" s="83">
        <v>0</v>
      </c>
      <c r="F42" s="74" t="s">
        <v>384</v>
      </c>
    </row>
    <row r="43" spans="3:6" ht="36">
      <c r="C43" s="80" t="s">
        <v>23</v>
      </c>
      <c r="D43" s="84" t="s">
        <v>569</v>
      </c>
      <c r="E43" s="83">
        <v>0</v>
      </c>
      <c r="F43" s="74" t="s">
        <v>582</v>
      </c>
    </row>
    <row r="44" spans="3:6">
      <c r="C44" s="80" t="s">
        <v>24</v>
      </c>
      <c r="D44" s="80" t="s">
        <v>1654</v>
      </c>
      <c r="E44" s="83">
        <v>0</v>
      </c>
      <c r="F44" s="74" t="s">
        <v>385</v>
      </c>
    </row>
    <row r="45" spans="3:6" ht="36">
      <c r="C45" s="80" t="s">
        <v>25</v>
      </c>
      <c r="D45" s="81" t="s">
        <v>386</v>
      </c>
      <c r="E45" s="83">
        <v>0</v>
      </c>
      <c r="F45" s="74" t="s">
        <v>583</v>
      </c>
    </row>
    <row r="46" spans="3:6">
      <c r="C46" s="80" t="s">
        <v>26</v>
      </c>
      <c r="D46" s="80" t="s">
        <v>364</v>
      </c>
      <c r="E46" s="82"/>
      <c r="F46" s="74"/>
    </row>
    <row r="47" spans="3:6" ht="24">
      <c r="C47" s="80" t="s">
        <v>27</v>
      </c>
      <c r="D47" s="81" t="s">
        <v>387</v>
      </c>
      <c r="E47" s="83">
        <v>0</v>
      </c>
      <c r="F47" s="74" t="s">
        <v>582</v>
      </c>
    </row>
    <row r="48" spans="3:6">
      <c r="C48" s="80" t="s">
        <v>1113</v>
      </c>
      <c r="D48" s="81" t="s">
        <v>389</v>
      </c>
      <c r="E48" s="83">
        <v>0</v>
      </c>
      <c r="F48" s="74" t="s">
        <v>584</v>
      </c>
    </row>
    <row r="49" spans="1:6">
      <c r="C49" s="80" t="s">
        <v>1655</v>
      </c>
      <c r="D49" s="81" t="s">
        <v>390</v>
      </c>
      <c r="E49" s="83">
        <v>-337</v>
      </c>
      <c r="F49" s="74" t="s">
        <v>391</v>
      </c>
    </row>
    <row r="50" spans="1:6" ht="24">
      <c r="C50" s="80" t="s">
        <v>28</v>
      </c>
      <c r="D50" s="81" t="s">
        <v>392</v>
      </c>
      <c r="E50" s="83">
        <v>0</v>
      </c>
      <c r="F50" s="74" t="s">
        <v>393</v>
      </c>
    </row>
    <row r="51" spans="1:6">
      <c r="C51" s="80" t="s">
        <v>876</v>
      </c>
      <c r="D51" s="81" t="s">
        <v>1666</v>
      </c>
      <c r="E51" s="83">
        <v>-8839</v>
      </c>
      <c r="F51" s="74"/>
    </row>
    <row r="52" spans="1:6">
      <c r="B52" s="76"/>
      <c r="C52" s="86" t="s">
        <v>29</v>
      </c>
      <c r="D52" s="85" t="s">
        <v>394</v>
      </c>
      <c r="E52" s="767">
        <v>-132911</v>
      </c>
      <c r="F52" s="168"/>
    </row>
    <row r="53" spans="1:6">
      <c r="B53" s="76"/>
      <c r="C53" s="86" t="s">
        <v>30</v>
      </c>
      <c r="D53" s="86" t="s">
        <v>395</v>
      </c>
      <c r="E53" s="89">
        <v>4386764</v>
      </c>
      <c r="F53" s="168"/>
    </row>
    <row r="54" spans="1:6">
      <c r="C54" s="152" t="s">
        <v>396</v>
      </c>
      <c r="D54" s="86"/>
      <c r="E54" s="89">
        <v>4386764</v>
      </c>
      <c r="F54" s="168"/>
    </row>
    <row r="55" spans="1:6">
      <c r="C55" s="80" t="s">
        <v>157</v>
      </c>
      <c r="D55" s="81" t="s">
        <v>345</v>
      </c>
      <c r="E55" s="83">
        <v>0</v>
      </c>
      <c r="F55" s="74" t="s">
        <v>397</v>
      </c>
    </row>
    <row r="56" spans="1:6">
      <c r="C56" s="80" t="s">
        <v>398</v>
      </c>
      <c r="D56" s="81" t="s">
        <v>399</v>
      </c>
      <c r="E56" s="83">
        <v>0</v>
      </c>
      <c r="F56" s="74"/>
    </row>
    <row r="57" spans="1:6">
      <c r="C57" s="80" t="s">
        <v>158</v>
      </c>
      <c r="D57" s="81" t="s">
        <v>400</v>
      </c>
      <c r="E57" s="83">
        <v>0</v>
      </c>
      <c r="F57" s="74"/>
    </row>
    <row r="58" spans="1:6" s="76" customFormat="1" ht="24">
      <c r="A58" s="78"/>
      <c r="B58" s="78"/>
      <c r="C58" s="80" t="s">
        <v>159</v>
      </c>
      <c r="D58" s="81" t="s">
        <v>401</v>
      </c>
      <c r="E58" s="83">
        <v>0</v>
      </c>
      <c r="F58" s="74" t="s">
        <v>402</v>
      </c>
    </row>
    <row r="59" spans="1:6" ht="24">
      <c r="C59" s="80" t="s">
        <v>1754</v>
      </c>
      <c r="D59" s="81" t="s">
        <v>1752</v>
      </c>
      <c r="E59" s="83">
        <v>0</v>
      </c>
      <c r="F59" s="74"/>
    </row>
    <row r="60" spans="1:6" ht="24">
      <c r="C60" s="80" t="s">
        <v>1755</v>
      </c>
      <c r="D60" s="81" t="s">
        <v>1753</v>
      </c>
      <c r="E60" s="83">
        <v>0</v>
      </c>
      <c r="F60" s="74"/>
    </row>
    <row r="61" spans="1:6" ht="36">
      <c r="C61" s="80" t="s">
        <v>160</v>
      </c>
      <c r="D61" s="81" t="s">
        <v>403</v>
      </c>
      <c r="E61" s="83">
        <v>0</v>
      </c>
      <c r="F61" s="74" t="s">
        <v>585</v>
      </c>
    </row>
    <row r="62" spans="1:6">
      <c r="A62" s="76"/>
      <c r="C62" s="80" t="s">
        <v>229</v>
      </c>
      <c r="D62" s="81" t="s">
        <v>404</v>
      </c>
      <c r="E62" s="83">
        <v>0</v>
      </c>
      <c r="F62" s="74" t="s">
        <v>402</v>
      </c>
    </row>
    <row r="63" spans="1:6">
      <c r="C63" s="768" t="s">
        <v>405</v>
      </c>
      <c r="D63" s="87" t="s">
        <v>406</v>
      </c>
      <c r="E63" s="88">
        <v>0</v>
      </c>
      <c r="F63" s="769"/>
    </row>
    <row r="64" spans="1:6">
      <c r="B64" s="76"/>
      <c r="C64" s="152" t="s">
        <v>407</v>
      </c>
      <c r="D64" s="87"/>
      <c r="E64" s="88">
        <v>0</v>
      </c>
      <c r="F64" s="769"/>
    </row>
    <row r="65" spans="1:6" ht="24">
      <c r="C65" s="80" t="s">
        <v>161</v>
      </c>
      <c r="D65" s="81" t="s">
        <v>408</v>
      </c>
      <c r="E65" s="83">
        <v>0</v>
      </c>
      <c r="F65" s="74" t="s">
        <v>586</v>
      </c>
    </row>
    <row r="66" spans="1:6" ht="48">
      <c r="C66" s="80" t="s">
        <v>162</v>
      </c>
      <c r="D66" s="162" t="s">
        <v>570</v>
      </c>
      <c r="E66" s="83">
        <v>0</v>
      </c>
      <c r="F66" s="74" t="s">
        <v>571</v>
      </c>
    </row>
    <row r="67" spans="1:6" s="76" customFormat="1" ht="48">
      <c r="A67" s="78"/>
      <c r="B67" s="78"/>
      <c r="C67" s="80" t="s">
        <v>163</v>
      </c>
      <c r="D67" s="81" t="s">
        <v>409</v>
      </c>
      <c r="E67" s="83">
        <v>0</v>
      </c>
      <c r="F67" s="74" t="s">
        <v>587</v>
      </c>
    </row>
    <row r="68" spans="1:6" s="76" customFormat="1" ht="48">
      <c r="A68" s="78"/>
      <c r="B68" s="78"/>
      <c r="C68" s="80" t="s">
        <v>410</v>
      </c>
      <c r="D68" s="162" t="s">
        <v>572</v>
      </c>
      <c r="E68" s="83">
        <v>0</v>
      </c>
      <c r="F68" s="74" t="s">
        <v>588</v>
      </c>
    </row>
    <row r="69" spans="1:6" s="76" customFormat="1" ht="24">
      <c r="B69" s="78"/>
      <c r="C69" s="80" t="s">
        <v>411</v>
      </c>
      <c r="D69" s="81" t="s">
        <v>412</v>
      </c>
      <c r="E69" s="83">
        <v>0</v>
      </c>
      <c r="F69" s="74" t="s">
        <v>413</v>
      </c>
    </row>
    <row r="70" spans="1:6" s="76" customFormat="1">
      <c r="B70" s="78"/>
      <c r="C70" s="80" t="s">
        <v>411</v>
      </c>
      <c r="D70" s="81" t="s">
        <v>1656</v>
      </c>
      <c r="E70" s="83">
        <v>0</v>
      </c>
      <c r="F70" s="74"/>
    </row>
    <row r="71" spans="1:6">
      <c r="A71" s="76"/>
      <c r="B71" s="76"/>
      <c r="C71" s="86" t="s">
        <v>414</v>
      </c>
      <c r="D71" s="85" t="s">
        <v>415</v>
      </c>
      <c r="E71" s="767">
        <v>0</v>
      </c>
      <c r="F71" s="168"/>
    </row>
    <row r="72" spans="1:6">
      <c r="A72" s="76"/>
      <c r="B72" s="76"/>
      <c r="C72" s="86" t="s">
        <v>416</v>
      </c>
      <c r="D72" s="86" t="s">
        <v>417</v>
      </c>
      <c r="E72" s="767">
        <v>0</v>
      </c>
      <c r="F72" s="168"/>
    </row>
    <row r="73" spans="1:6">
      <c r="B73" s="76"/>
      <c r="C73" s="86" t="s">
        <v>418</v>
      </c>
      <c r="D73" s="86" t="s">
        <v>419</v>
      </c>
      <c r="E73" s="89">
        <v>4386764</v>
      </c>
      <c r="F73" s="168"/>
    </row>
    <row r="74" spans="1:6">
      <c r="B74" s="76"/>
      <c r="C74" s="152" t="s">
        <v>420</v>
      </c>
      <c r="D74" s="153"/>
      <c r="E74" s="153"/>
      <c r="F74" s="499"/>
    </row>
    <row r="75" spans="1:6">
      <c r="C75" s="80" t="s">
        <v>421</v>
      </c>
      <c r="D75" s="81" t="s">
        <v>345</v>
      </c>
      <c r="E75" s="83">
        <v>449841</v>
      </c>
      <c r="F75" s="74" t="s">
        <v>422</v>
      </c>
    </row>
    <row r="76" spans="1:6" s="76" customFormat="1" ht="24">
      <c r="A76" s="78"/>
      <c r="B76" s="78"/>
      <c r="C76" s="80" t="s">
        <v>423</v>
      </c>
      <c r="D76" s="81" t="s">
        <v>424</v>
      </c>
      <c r="E76" s="83">
        <v>0</v>
      </c>
      <c r="F76" s="74" t="s">
        <v>425</v>
      </c>
    </row>
    <row r="77" spans="1:6" ht="24">
      <c r="C77" s="80" t="s">
        <v>1756</v>
      </c>
      <c r="D77" s="81" t="s">
        <v>1758</v>
      </c>
      <c r="E77" s="83">
        <v>0</v>
      </c>
      <c r="F77" s="74"/>
    </row>
    <row r="78" spans="1:6" s="76" customFormat="1" ht="24">
      <c r="A78" s="78"/>
      <c r="B78" s="78"/>
      <c r="C78" s="80" t="s">
        <v>1757</v>
      </c>
      <c r="D78" s="81" t="s">
        <v>1759</v>
      </c>
      <c r="E78" s="83">
        <v>0</v>
      </c>
      <c r="F78" s="74"/>
    </row>
    <row r="79" spans="1:6" s="76" customFormat="1" ht="48">
      <c r="A79" s="78"/>
      <c r="B79" s="78"/>
      <c r="C79" s="80" t="s">
        <v>426</v>
      </c>
      <c r="D79" s="81" t="s">
        <v>427</v>
      </c>
      <c r="E79" s="83">
        <v>0</v>
      </c>
      <c r="F79" s="74" t="s">
        <v>589</v>
      </c>
    </row>
    <row r="80" spans="1:6">
      <c r="A80" s="76"/>
      <c r="C80" s="80" t="s">
        <v>428</v>
      </c>
      <c r="D80" s="81" t="s">
        <v>404</v>
      </c>
      <c r="E80" s="83">
        <v>0</v>
      </c>
      <c r="F80" s="74" t="s">
        <v>425</v>
      </c>
    </row>
    <row r="81" spans="1:6">
      <c r="A81" s="76"/>
      <c r="C81" s="80" t="s">
        <v>429</v>
      </c>
      <c r="D81" s="80" t="s">
        <v>430</v>
      </c>
      <c r="E81" s="83">
        <v>0</v>
      </c>
      <c r="F81" s="74" t="s">
        <v>431</v>
      </c>
    </row>
    <row r="82" spans="1:6">
      <c r="B82" s="76"/>
      <c r="C82" s="86" t="s">
        <v>432</v>
      </c>
      <c r="D82" s="85" t="s">
        <v>433</v>
      </c>
      <c r="E82" s="88">
        <v>449841</v>
      </c>
      <c r="F82" s="168"/>
    </row>
    <row r="83" spans="1:6">
      <c r="B83" s="76"/>
      <c r="C83" s="152" t="s">
        <v>434</v>
      </c>
      <c r="D83" s="153"/>
      <c r="E83" s="153"/>
      <c r="F83" s="499"/>
    </row>
    <row r="84" spans="1:6" ht="24">
      <c r="C84" s="80" t="s">
        <v>435</v>
      </c>
      <c r="D84" s="81" t="s">
        <v>436</v>
      </c>
      <c r="E84" s="83">
        <v>0</v>
      </c>
      <c r="F84" s="74" t="s">
        <v>590</v>
      </c>
    </row>
    <row r="85" spans="1:6" ht="48">
      <c r="C85" s="80" t="s">
        <v>437</v>
      </c>
      <c r="D85" s="81" t="s">
        <v>438</v>
      </c>
      <c r="E85" s="83">
        <v>0</v>
      </c>
      <c r="F85" s="74" t="s">
        <v>591</v>
      </c>
    </row>
    <row r="86" spans="1:6" ht="48">
      <c r="C86" s="80" t="s">
        <v>439</v>
      </c>
      <c r="D86" s="81" t="s">
        <v>440</v>
      </c>
      <c r="E86" s="83">
        <v>0</v>
      </c>
      <c r="F86" s="74" t="s">
        <v>592</v>
      </c>
    </row>
    <row r="87" spans="1:6" s="76" customFormat="1" ht="48">
      <c r="A87" s="78"/>
      <c r="B87" s="78"/>
      <c r="C87" s="80" t="s">
        <v>441</v>
      </c>
      <c r="D87" s="81" t="s">
        <v>442</v>
      </c>
      <c r="E87" s="83">
        <v>0</v>
      </c>
      <c r="F87" s="74" t="s">
        <v>593</v>
      </c>
    </row>
    <row r="88" spans="1:6" s="76" customFormat="1">
      <c r="A88" s="78"/>
      <c r="B88" s="78"/>
      <c r="C88" s="80" t="s">
        <v>443</v>
      </c>
      <c r="D88" s="81" t="s">
        <v>573</v>
      </c>
      <c r="E88" s="83">
        <v>0</v>
      </c>
      <c r="F88" s="74"/>
    </row>
    <row r="89" spans="1:6" s="76" customFormat="1" ht="24">
      <c r="B89" s="78"/>
      <c r="C89" s="80" t="s">
        <v>1657</v>
      </c>
      <c r="D89" s="81" t="s">
        <v>1658</v>
      </c>
      <c r="E89" s="83">
        <v>0</v>
      </c>
      <c r="F89" s="74" t="s">
        <v>593</v>
      </c>
    </row>
    <row r="90" spans="1:6" s="76" customFormat="1">
      <c r="B90" s="78"/>
      <c r="C90" s="80" t="s">
        <v>1660</v>
      </c>
      <c r="D90" s="81" t="s">
        <v>1659</v>
      </c>
      <c r="E90" s="83">
        <v>0</v>
      </c>
      <c r="F90" s="74" t="s">
        <v>593</v>
      </c>
    </row>
    <row r="91" spans="1:6">
      <c r="A91" s="76"/>
      <c r="B91" s="76"/>
      <c r="C91" s="86" t="s">
        <v>444</v>
      </c>
      <c r="D91" s="86" t="s">
        <v>445</v>
      </c>
      <c r="E91" s="767">
        <v>0</v>
      </c>
      <c r="F91" s="168"/>
    </row>
    <row r="92" spans="1:6">
      <c r="A92" s="76"/>
      <c r="B92" s="76"/>
      <c r="C92" s="86" t="s">
        <v>446</v>
      </c>
      <c r="D92" s="86" t="s">
        <v>447</v>
      </c>
      <c r="E92" s="88">
        <v>449841</v>
      </c>
      <c r="F92" s="168"/>
    </row>
    <row r="93" spans="1:6">
      <c r="B93" s="76"/>
      <c r="C93" s="86" t="s">
        <v>448</v>
      </c>
      <c r="D93" s="86" t="s">
        <v>449</v>
      </c>
      <c r="E93" s="89">
        <v>4836605</v>
      </c>
      <c r="F93" s="168"/>
    </row>
    <row r="94" spans="1:6">
      <c r="B94" s="76"/>
      <c r="C94" s="86" t="s">
        <v>450</v>
      </c>
      <c r="D94" s="86" t="s">
        <v>451</v>
      </c>
      <c r="E94" s="89">
        <v>18832692</v>
      </c>
      <c r="F94" s="168"/>
    </row>
    <row r="95" spans="1:6">
      <c r="C95" s="152" t="s">
        <v>452</v>
      </c>
      <c r="D95" s="152"/>
      <c r="E95" s="152"/>
      <c r="F95" s="152"/>
    </row>
    <row r="96" spans="1:6">
      <c r="C96" s="80" t="s">
        <v>453</v>
      </c>
      <c r="D96" s="81" t="s">
        <v>454</v>
      </c>
      <c r="E96" s="90">
        <v>0.23293345422948561</v>
      </c>
      <c r="F96" s="74" t="s">
        <v>594</v>
      </c>
    </row>
    <row r="97" spans="1:6">
      <c r="C97" s="80" t="s">
        <v>455</v>
      </c>
      <c r="D97" s="80" t="s">
        <v>456</v>
      </c>
      <c r="E97" s="90">
        <v>0.23293345422948561</v>
      </c>
      <c r="F97" s="74" t="s">
        <v>595</v>
      </c>
    </row>
    <row r="98" spans="1:6">
      <c r="C98" s="80" t="s">
        <v>457</v>
      </c>
      <c r="D98" s="80" t="s">
        <v>458</v>
      </c>
      <c r="E98" s="90">
        <v>0.25681963045962841</v>
      </c>
      <c r="F98" s="74" t="s">
        <v>459</v>
      </c>
    </row>
    <row r="99" spans="1:6" ht="24">
      <c r="C99" s="80" t="s">
        <v>460</v>
      </c>
      <c r="D99" s="81" t="s">
        <v>1661</v>
      </c>
      <c r="E99" s="90">
        <v>0.1371</v>
      </c>
      <c r="F99" s="74" t="s">
        <v>596</v>
      </c>
    </row>
    <row r="100" spans="1:6">
      <c r="C100" s="80" t="s">
        <v>461</v>
      </c>
      <c r="D100" s="81" t="s">
        <v>462</v>
      </c>
      <c r="E100" s="90">
        <v>2.4999984070254003E-2</v>
      </c>
      <c r="F100" s="74"/>
    </row>
    <row r="101" spans="1:6">
      <c r="C101" s="80" t="s">
        <v>463</v>
      </c>
      <c r="D101" s="80" t="s">
        <v>464</v>
      </c>
      <c r="E101" s="90">
        <v>1.9600012573879506E-2</v>
      </c>
      <c r="F101" s="74"/>
    </row>
    <row r="102" spans="1:6" s="76" customFormat="1">
      <c r="A102" s="78"/>
      <c r="B102" s="78"/>
      <c r="C102" s="80" t="s">
        <v>465</v>
      </c>
      <c r="D102" s="80" t="s">
        <v>466</v>
      </c>
      <c r="E102" s="90">
        <v>2.7101754757100048E-2</v>
      </c>
      <c r="F102" s="74"/>
    </row>
    <row r="103" spans="1:6" ht="24">
      <c r="C103" s="80" t="s">
        <v>467</v>
      </c>
      <c r="D103" s="84" t="s">
        <v>468</v>
      </c>
      <c r="E103" s="90">
        <v>1.0000004247932267E-2</v>
      </c>
      <c r="F103" s="74"/>
    </row>
    <row r="104" spans="1:6" ht="24">
      <c r="A104" s="76"/>
      <c r="C104" s="80" t="s">
        <v>1663</v>
      </c>
      <c r="D104" s="84" t="s">
        <v>1662</v>
      </c>
      <c r="E104" s="90">
        <v>1.04E-2</v>
      </c>
      <c r="F104" s="74"/>
    </row>
    <row r="105" spans="1:6" ht="24">
      <c r="C105" s="80" t="s">
        <v>469</v>
      </c>
      <c r="D105" s="84" t="s">
        <v>470</v>
      </c>
      <c r="E105" s="90">
        <v>0.15829999237496159</v>
      </c>
      <c r="F105" s="74" t="s">
        <v>471</v>
      </c>
    </row>
    <row r="106" spans="1:6">
      <c r="B106" s="76"/>
      <c r="C106" s="152" t="s">
        <v>565</v>
      </c>
      <c r="D106" s="153"/>
      <c r="E106" s="153"/>
      <c r="F106" s="165"/>
    </row>
    <row r="107" spans="1:6" s="76" customFormat="1" ht="48">
      <c r="A107" s="78"/>
      <c r="B107" s="78"/>
      <c r="C107" s="80" t="s">
        <v>472</v>
      </c>
      <c r="D107" s="84" t="s">
        <v>473</v>
      </c>
      <c r="E107" s="83">
        <v>16052</v>
      </c>
      <c r="F107" s="74" t="s">
        <v>597</v>
      </c>
    </row>
    <row r="108" spans="1:6" ht="48">
      <c r="C108" s="80" t="s">
        <v>474</v>
      </c>
      <c r="D108" s="81" t="s">
        <v>475</v>
      </c>
      <c r="E108" s="82">
        <v>0</v>
      </c>
      <c r="F108" s="74" t="s">
        <v>598</v>
      </c>
    </row>
    <row r="109" spans="1:6">
      <c r="A109" s="76"/>
      <c r="C109" s="80" t="s">
        <v>476</v>
      </c>
      <c r="D109" s="91" t="s">
        <v>364</v>
      </c>
      <c r="E109" s="82"/>
      <c r="F109" s="74"/>
    </row>
    <row r="110" spans="1:6" ht="36">
      <c r="C110" s="80" t="s">
        <v>477</v>
      </c>
      <c r="D110" s="81" t="s">
        <v>478</v>
      </c>
      <c r="E110" s="83">
        <v>0</v>
      </c>
      <c r="F110" s="74" t="s">
        <v>599</v>
      </c>
    </row>
    <row r="111" spans="1:6">
      <c r="B111" s="76"/>
      <c r="C111" s="152" t="s">
        <v>479</v>
      </c>
      <c r="D111" s="152"/>
      <c r="E111" s="152"/>
      <c r="F111" s="152" t="s">
        <v>455</v>
      </c>
    </row>
    <row r="112" spans="1:6" s="76" customFormat="1" ht="24">
      <c r="A112" s="78"/>
      <c r="B112" s="78"/>
      <c r="C112" s="80" t="s">
        <v>480</v>
      </c>
      <c r="D112" s="81" t="s">
        <v>481</v>
      </c>
      <c r="E112" s="83">
        <v>0</v>
      </c>
      <c r="F112" s="74" t="s">
        <v>455</v>
      </c>
    </row>
    <row r="113" spans="1:6" ht="24">
      <c r="C113" s="80" t="s">
        <v>482</v>
      </c>
      <c r="D113" s="84" t="s">
        <v>483</v>
      </c>
      <c r="E113" s="83">
        <v>0</v>
      </c>
      <c r="F113" s="74" t="s">
        <v>455</v>
      </c>
    </row>
    <row r="114" spans="1:6" ht="36">
      <c r="A114" s="76"/>
      <c r="C114" s="80" t="s">
        <v>484</v>
      </c>
      <c r="D114" s="81" t="s">
        <v>485</v>
      </c>
      <c r="E114" s="83" t="s">
        <v>1022</v>
      </c>
      <c r="F114" s="74" t="s">
        <v>455</v>
      </c>
    </row>
    <row r="115" spans="1:6" ht="24">
      <c r="C115" s="80" t="s">
        <v>486</v>
      </c>
      <c r="D115" s="84" t="s">
        <v>487</v>
      </c>
      <c r="E115" s="83">
        <v>0</v>
      </c>
      <c r="F115" s="74" t="s">
        <v>455</v>
      </c>
    </row>
    <row r="116" spans="1:6">
      <c r="B116" s="76"/>
      <c r="C116" s="152" t="s">
        <v>610</v>
      </c>
      <c r="D116" s="152"/>
      <c r="E116" s="152"/>
      <c r="F116" s="152"/>
    </row>
    <row r="117" spans="1:6" ht="24">
      <c r="C117" s="80" t="s">
        <v>488</v>
      </c>
      <c r="D117" s="84" t="s">
        <v>489</v>
      </c>
      <c r="E117" s="83">
        <v>0</v>
      </c>
      <c r="F117" s="74" t="s">
        <v>490</v>
      </c>
    </row>
    <row r="118" spans="1:6" ht="24">
      <c r="C118" s="80" t="s">
        <v>491</v>
      </c>
      <c r="D118" s="84" t="s">
        <v>492</v>
      </c>
      <c r="E118" s="83">
        <v>0</v>
      </c>
      <c r="F118" s="74" t="s">
        <v>490</v>
      </c>
    </row>
    <row r="119" spans="1:6" ht="24">
      <c r="C119" s="80" t="s">
        <v>493</v>
      </c>
      <c r="D119" s="84" t="s">
        <v>494</v>
      </c>
      <c r="E119" s="83">
        <v>0</v>
      </c>
      <c r="F119" s="74" t="s">
        <v>495</v>
      </c>
    </row>
    <row r="120" spans="1:6" ht="24">
      <c r="C120" s="80" t="s">
        <v>496</v>
      </c>
      <c r="D120" s="84" t="s">
        <v>497</v>
      </c>
      <c r="E120" s="83">
        <v>0</v>
      </c>
      <c r="F120" s="74" t="s">
        <v>495</v>
      </c>
    </row>
    <row r="121" spans="1:6" ht="24">
      <c r="C121" s="80" t="s">
        <v>498</v>
      </c>
      <c r="D121" s="84" t="s">
        <v>499</v>
      </c>
      <c r="E121" s="83">
        <v>0</v>
      </c>
      <c r="F121" s="74" t="s">
        <v>500</v>
      </c>
    </row>
    <row r="122" spans="1:6" ht="24">
      <c r="C122" s="80" t="s">
        <v>501</v>
      </c>
      <c r="D122" s="84" t="s">
        <v>502</v>
      </c>
      <c r="E122" s="83">
        <v>0</v>
      </c>
      <c r="F122" s="74" t="s">
        <v>500</v>
      </c>
    </row>
  </sheetData>
  <customSheetViews>
    <customSheetView guid="{EB80C77D-AF78-41A9-A5FE-A7459DA92422}" fitToPage="1">
      <selection activeCell="N55" sqref="N55"/>
      <pageMargins left="0.70866141732283472" right="0.70866141732283472" top="0.74803149606299213" bottom="0.74803149606299213" header="0.31496062992125984" footer="0.31496062992125984"/>
      <pageSetup paperSize="8" scale="53" fitToHeight="24" orientation="portrait" r:id="rId1"/>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2"/>
    </customSheetView>
    <customSheetView guid="{C83D4249-7B44-432A-B7FB-A6ACA6880240}" fitToPage="1">
      <selection activeCell="F17" sqref="F17"/>
      <pageMargins left="0.70866141732283472" right="0.70866141732283472" top="0.74803149606299213" bottom="0.74803149606299213" header="0.31496062992125984" footer="0.31496062992125984"/>
      <pageSetup paperSize="8" scale="53" fitToHeight="24" orientation="portrait" r:id="rId3"/>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4"/>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5"/>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6"/>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7"/>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8"/>
    </customSheetView>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9"/>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10"/>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11"/>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12"/>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13"/>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14"/>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5"/>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6"/>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7"/>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8"/>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9"/>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20"/>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21"/>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22"/>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23"/>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24"/>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25"/>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26"/>
    </customSheetView>
    <customSheetView guid="{3FCB7B24-049F-4685-83CB-5231093E0117}" fitToPage="1" topLeftCell="A53">
      <selection activeCell="C34" sqref="C34"/>
      <pageMargins left="0.70866141732283472" right="0.70866141732283472" top="0.74803149606299213" bottom="0.74803149606299213" header="0.31496062992125984" footer="0.31496062992125984"/>
      <pageSetup paperSize="8" scale="53" fitToHeight="24" orientation="portrait" r:id="rId27"/>
    </customSheetView>
    <customSheetView guid="{5AF40965-2356-4A48-B6FA-CB814CA4D7B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8"/>
    </customSheetView>
    <customSheetView guid="{BE68C6EB-1B64-4B3E-8DDC-CA26F318E610}" fitToPage="1">
      <selection activeCell="F17" sqref="F17"/>
      <pageMargins left="0.70866141732283472" right="0.70866141732283472" top="0.74803149606299213" bottom="0.74803149606299213" header="0.31496062992125984" footer="0.31496062992125984"/>
      <pageSetup paperSize="8" scale="53" fitToHeight="24" orientation="portrait" r:id="rId29"/>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30"/>
    </customSheetView>
    <customSheetView guid="{5DDDA852-2807-4645-BC75-EBD4EF3323A7}" fitToPage="1">
      <selection activeCell="D21" sqref="D21"/>
      <pageMargins left="0.70866141732283472" right="0.70866141732283472" top="0.74803149606299213" bottom="0.74803149606299213" header="0.31496062992125984" footer="0.31496062992125984"/>
      <pageSetup paperSize="8" scale="53" fitToHeight="24" orientation="portrait" r:id="rId31"/>
    </customSheetView>
  </customSheetViews>
  <mergeCells count="1">
    <mergeCell ref="E11:F11"/>
  </mergeCells>
  <phoneticPr fontId="79" type="noConversion"/>
  <pageMargins left="0.70866141732283472" right="0.70866141732283472" top="0.74803149606299213" bottom="0.74803149606299213" header="0.31496062992125984" footer="0.31496062992125984"/>
  <pageSetup paperSize="8" scale="53" fitToHeight="24" orientation="portrait" r:id="rId3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tint="-0.249977111117893"/>
  </sheetPr>
  <dimension ref="A1:K38"/>
  <sheetViews>
    <sheetView showGridLines="0" workbookViewId="0">
      <selection activeCell="E1" sqref="E1"/>
    </sheetView>
  </sheetViews>
  <sheetFormatPr defaultColWidth="9.140625" defaultRowHeight="12"/>
  <cols>
    <col min="1" max="1" width="5.85546875" style="3" customWidth="1"/>
    <col min="2" max="2" width="5.42578125" style="3" customWidth="1"/>
    <col min="3" max="3" width="40.5703125" style="3" bestFit="1" customWidth="1"/>
    <col min="4" max="7" width="15" style="3" customWidth="1"/>
    <col min="8" max="11" width="19.5703125" style="3" customWidth="1"/>
    <col min="12" max="16384" width="9.140625" style="3"/>
  </cols>
  <sheetData>
    <row r="1" spans="1:11" ht="12.75">
      <c r="A1" s="505" t="str">
        <f>HYPERLINK("#INDEX!A2","back to index page")</f>
        <v>back to index page</v>
      </c>
      <c r="B1" s="761"/>
      <c r="C1" s="761"/>
    </row>
    <row r="2" spans="1:11" ht="12.75">
      <c r="A2"/>
    </row>
    <row r="3" spans="1:11" ht="12.75">
      <c r="A3"/>
    </row>
    <row r="4" spans="1:11" ht="12.75">
      <c r="A4"/>
    </row>
    <row r="5" spans="1:11" ht="12.75">
      <c r="A5"/>
    </row>
    <row r="6" spans="1:11" ht="12.75">
      <c r="A6"/>
    </row>
    <row r="7" spans="1:11" ht="12.75">
      <c r="A7"/>
    </row>
    <row r="8" spans="1:11" ht="12.75">
      <c r="A8"/>
    </row>
    <row r="9" spans="1:11">
      <c r="B9" s="403" t="s">
        <v>1040</v>
      </c>
      <c r="C9" s="403"/>
      <c r="D9" s="403"/>
      <c r="E9" s="403"/>
      <c r="F9" s="403"/>
      <c r="G9" s="403"/>
      <c r="H9" s="403"/>
      <c r="I9" s="403"/>
      <c r="J9" s="403"/>
      <c r="K9" s="403"/>
    </row>
    <row r="11" spans="1:11">
      <c r="K11" s="352" t="s">
        <v>52</v>
      </c>
    </row>
    <row r="12" spans="1:11" ht="108">
      <c r="B12" s="12"/>
      <c r="C12" s="142" t="s">
        <v>753</v>
      </c>
      <c r="D12" s="142" t="s">
        <v>754</v>
      </c>
      <c r="E12" s="142" t="s">
        <v>755</v>
      </c>
      <c r="F12" s="142" t="s">
        <v>756</v>
      </c>
      <c r="G12" s="142" t="s">
        <v>757</v>
      </c>
      <c r="H12" s="142" t="s">
        <v>758</v>
      </c>
      <c r="I12" s="142" t="s">
        <v>759</v>
      </c>
      <c r="J12" s="142" t="s">
        <v>760</v>
      </c>
      <c r="K12" s="142" t="s">
        <v>761</v>
      </c>
    </row>
    <row r="13" spans="1:11">
      <c r="B13" s="45"/>
      <c r="C13" s="34"/>
      <c r="D13" s="34" t="s">
        <v>33</v>
      </c>
      <c r="E13" s="34" t="s">
        <v>56</v>
      </c>
      <c r="F13" s="34" t="s">
        <v>1650</v>
      </c>
      <c r="G13" s="34" t="s">
        <v>1045</v>
      </c>
      <c r="H13" s="34" t="s">
        <v>58</v>
      </c>
      <c r="I13" s="34" t="s">
        <v>1046</v>
      </c>
      <c r="J13" s="34" t="s">
        <v>1651</v>
      </c>
      <c r="K13" s="34" t="s">
        <v>1652</v>
      </c>
    </row>
    <row r="14" spans="1:11">
      <c r="B14" s="42">
        <v>1</v>
      </c>
      <c r="C14" s="59" t="s">
        <v>718</v>
      </c>
      <c r="D14" s="343">
        <v>0</v>
      </c>
      <c r="E14" s="343">
        <v>0</v>
      </c>
      <c r="F14" s="343">
        <v>0</v>
      </c>
      <c r="G14" s="343">
        <v>0</v>
      </c>
      <c r="H14" s="343">
        <v>0</v>
      </c>
      <c r="I14" s="343">
        <v>0</v>
      </c>
      <c r="J14" s="343">
        <v>0</v>
      </c>
      <c r="K14" s="343">
        <v>0</v>
      </c>
    </row>
    <row r="15" spans="1:11">
      <c r="B15" s="42">
        <v>2</v>
      </c>
      <c r="C15" s="59" t="s">
        <v>762</v>
      </c>
      <c r="D15" s="343">
        <v>0</v>
      </c>
      <c r="E15" s="343">
        <v>0</v>
      </c>
      <c r="F15" s="343">
        <v>0</v>
      </c>
      <c r="G15" s="343">
        <v>0</v>
      </c>
      <c r="H15" s="343">
        <v>0</v>
      </c>
      <c r="I15" s="343">
        <v>0</v>
      </c>
      <c r="J15" s="343">
        <v>0</v>
      </c>
      <c r="K15" s="343">
        <v>0</v>
      </c>
    </row>
    <row r="16" spans="1:11">
      <c r="B16" s="42">
        <v>3</v>
      </c>
      <c r="C16" s="59" t="s">
        <v>1023</v>
      </c>
      <c r="D16" s="343">
        <v>0</v>
      </c>
      <c r="E16" s="343">
        <v>0</v>
      </c>
      <c r="F16" s="343">
        <v>0</v>
      </c>
      <c r="G16" s="343">
        <v>0</v>
      </c>
      <c r="H16" s="343">
        <v>0</v>
      </c>
      <c r="I16" s="343">
        <v>0</v>
      </c>
      <c r="J16" s="343">
        <v>0</v>
      </c>
      <c r="K16" s="343">
        <v>0</v>
      </c>
    </row>
    <row r="17" spans="2:11" ht="24">
      <c r="B17" s="42">
        <v>4</v>
      </c>
      <c r="C17" s="59" t="s">
        <v>763</v>
      </c>
      <c r="D17" s="343">
        <v>0</v>
      </c>
      <c r="E17" s="343">
        <v>0</v>
      </c>
      <c r="F17" s="343">
        <v>0</v>
      </c>
      <c r="G17" s="343">
        <v>0</v>
      </c>
      <c r="H17" s="343">
        <v>0</v>
      </c>
      <c r="I17" s="343">
        <v>0</v>
      </c>
      <c r="J17" s="343">
        <v>0</v>
      </c>
      <c r="K17" s="343">
        <v>0</v>
      </c>
    </row>
    <row r="18" spans="2:11">
      <c r="B18" s="42">
        <v>5</v>
      </c>
      <c r="C18" s="59" t="s">
        <v>764</v>
      </c>
      <c r="D18" s="343">
        <v>0</v>
      </c>
      <c r="E18" s="343">
        <v>0</v>
      </c>
      <c r="F18" s="343">
        <v>0</v>
      </c>
      <c r="G18" s="343">
        <v>0</v>
      </c>
      <c r="H18" s="343">
        <v>0</v>
      </c>
      <c r="I18" s="343">
        <v>0</v>
      </c>
      <c r="J18" s="343">
        <v>0</v>
      </c>
      <c r="K18" s="343">
        <v>0</v>
      </c>
    </row>
    <row r="19" spans="2:11">
      <c r="B19" s="42">
        <v>6</v>
      </c>
      <c r="C19" s="59" t="s">
        <v>765</v>
      </c>
      <c r="D19" s="343">
        <v>0</v>
      </c>
      <c r="E19" s="343">
        <v>0</v>
      </c>
      <c r="F19" s="343">
        <v>0</v>
      </c>
      <c r="G19" s="343">
        <v>0</v>
      </c>
      <c r="H19" s="343">
        <v>0</v>
      </c>
      <c r="I19" s="343">
        <v>0</v>
      </c>
      <c r="J19" s="343">
        <v>0</v>
      </c>
      <c r="K19" s="343">
        <v>0</v>
      </c>
    </row>
    <row r="20" spans="2:11">
      <c r="B20" s="42">
        <v>7</v>
      </c>
      <c r="C20" s="59" t="s">
        <v>766</v>
      </c>
      <c r="D20" s="343">
        <v>5223</v>
      </c>
      <c r="E20" s="343">
        <v>1395</v>
      </c>
      <c r="F20" s="343">
        <v>3829</v>
      </c>
      <c r="G20" s="343">
        <v>0</v>
      </c>
      <c r="H20" s="343">
        <v>0</v>
      </c>
      <c r="I20" s="343">
        <v>0</v>
      </c>
      <c r="J20" s="343">
        <v>1395</v>
      </c>
      <c r="K20" s="343">
        <v>0</v>
      </c>
    </row>
    <row r="21" spans="2:11">
      <c r="B21" s="42">
        <v>8</v>
      </c>
      <c r="C21" s="59" t="s">
        <v>762</v>
      </c>
      <c r="D21" s="343">
        <v>2195</v>
      </c>
      <c r="E21" s="343">
        <v>430</v>
      </c>
      <c r="F21" s="343">
        <v>1766</v>
      </c>
      <c r="G21" s="343">
        <v>0</v>
      </c>
      <c r="H21" s="343">
        <v>0</v>
      </c>
      <c r="I21" s="343">
        <v>0</v>
      </c>
      <c r="J21" s="343">
        <v>430</v>
      </c>
      <c r="K21" s="343">
        <v>0</v>
      </c>
    </row>
    <row r="22" spans="2:11">
      <c r="B22" s="42">
        <v>9</v>
      </c>
      <c r="C22" s="59" t="s">
        <v>1023</v>
      </c>
      <c r="D22" s="343">
        <v>3028</v>
      </c>
      <c r="E22" s="343">
        <v>965</v>
      </c>
      <c r="F22" s="343">
        <v>2063</v>
      </c>
      <c r="G22" s="343">
        <v>0</v>
      </c>
      <c r="H22" s="343">
        <v>0</v>
      </c>
      <c r="I22" s="343">
        <v>0</v>
      </c>
      <c r="J22" s="343">
        <v>965</v>
      </c>
      <c r="K22" s="343">
        <v>0</v>
      </c>
    </row>
    <row r="23" spans="2:11" ht="24">
      <c r="B23" s="42">
        <v>10</v>
      </c>
      <c r="C23" s="59" t="s">
        <v>763</v>
      </c>
      <c r="D23" s="343">
        <v>0</v>
      </c>
      <c r="E23" s="343">
        <v>0</v>
      </c>
      <c r="F23" s="343">
        <v>0</v>
      </c>
      <c r="G23" s="343">
        <v>0</v>
      </c>
      <c r="H23" s="343">
        <v>0</v>
      </c>
      <c r="I23" s="343">
        <v>0</v>
      </c>
      <c r="J23" s="343">
        <v>0</v>
      </c>
      <c r="K23" s="343">
        <v>0</v>
      </c>
    </row>
    <row r="24" spans="2:11">
      <c r="B24" s="42">
        <v>11</v>
      </c>
      <c r="C24" s="59" t="s">
        <v>764</v>
      </c>
      <c r="D24" s="343">
        <v>0</v>
      </c>
      <c r="E24" s="343">
        <v>0</v>
      </c>
      <c r="F24" s="343">
        <v>0</v>
      </c>
      <c r="G24" s="343">
        <v>0</v>
      </c>
      <c r="H24" s="343">
        <v>0</v>
      </c>
      <c r="I24" s="343">
        <v>0</v>
      </c>
      <c r="J24" s="343">
        <v>0</v>
      </c>
      <c r="K24" s="343">
        <v>0</v>
      </c>
    </row>
    <row r="25" spans="2:11">
      <c r="B25" s="42">
        <v>12</v>
      </c>
      <c r="C25" s="59" t="s">
        <v>765</v>
      </c>
      <c r="D25" s="343">
        <v>0</v>
      </c>
      <c r="E25" s="343">
        <v>0</v>
      </c>
      <c r="F25" s="343">
        <v>0</v>
      </c>
      <c r="G25" s="343">
        <v>0</v>
      </c>
      <c r="H25" s="343">
        <v>0</v>
      </c>
      <c r="I25" s="343">
        <v>0</v>
      </c>
      <c r="J25" s="343">
        <v>0</v>
      </c>
      <c r="K25" s="343">
        <v>0</v>
      </c>
    </row>
    <row r="26" spans="2:11">
      <c r="B26" s="42">
        <v>13</v>
      </c>
      <c r="C26" s="59" t="s">
        <v>720</v>
      </c>
      <c r="D26" s="343">
        <v>1498</v>
      </c>
      <c r="E26" s="343">
        <v>382</v>
      </c>
      <c r="F26" s="343">
        <v>1115</v>
      </c>
      <c r="G26" s="343">
        <v>0</v>
      </c>
      <c r="H26" s="343">
        <v>0</v>
      </c>
      <c r="I26" s="343">
        <v>0</v>
      </c>
      <c r="J26" s="343">
        <v>382</v>
      </c>
      <c r="K26" s="343">
        <v>0</v>
      </c>
    </row>
    <row r="27" spans="2:11">
      <c r="B27" s="42">
        <v>14</v>
      </c>
      <c r="C27" s="59" t="s">
        <v>762</v>
      </c>
      <c r="D27" s="343">
        <v>916</v>
      </c>
      <c r="E27" s="343">
        <v>277</v>
      </c>
      <c r="F27" s="343">
        <v>639</v>
      </c>
      <c r="G27" s="343">
        <v>0</v>
      </c>
      <c r="H27" s="343">
        <v>0</v>
      </c>
      <c r="I27" s="343">
        <v>0</v>
      </c>
      <c r="J27" s="343">
        <v>277</v>
      </c>
      <c r="K27" s="343">
        <v>0</v>
      </c>
    </row>
    <row r="28" spans="2:11">
      <c r="B28" s="42">
        <v>15</v>
      </c>
      <c r="C28" s="59" t="s">
        <v>1023</v>
      </c>
      <c r="D28" s="343">
        <v>548</v>
      </c>
      <c r="E28" s="343">
        <v>89</v>
      </c>
      <c r="F28" s="343">
        <v>459</v>
      </c>
      <c r="G28" s="343">
        <v>0</v>
      </c>
      <c r="H28" s="343">
        <v>0</v>
      </c>
      <c r="I28" s="343">
        <v>0</v>
      </c>
      <c r="J28" s="343">
        <v>89</v>
      </c>
      <c r="K28" s="343">
        <v>0</v>
      </c>
    </row>
    <row r="29" spans="2:11" ht="24">
      <c r="B29" s="42">
        <v>16</v>
      </c>
      <c r="C29" s="59" t="s">
        <v>763</v>
      </c>
      <c r="D29" s="343">
        <v>0</v>
      </c>
      <c r="E29" s="343">
        <v>0</v>
      </c>
      <c r="F29" s="343">
        <v>0</v>
      </c>
      <c r="G29" s="343">
        <v>0</v>
      </c>
      <c r="H29" s="343">
        <v>0</v>
      </c>
      <c r="I29" s="343">
        <v>0</v>
      </c>
      <c r="J29" s="343">
        <v>0</v>
      </c>
      <c r="K29" s="343">
        <v>0</v>
      </c>
    </row>
    <row r="30" spans="2:11">
      <c r="B30" s="42">
        <v>17</v>
      </c>
      <c r="C30" s="59" t="s">
        <v>764</v>
      </c>
      <c r="D30" s="343">
        <v>34</v>
      </c>
      <c r="E30" s="343">
        <v>17</v>
      </c>
      <c r="F30" s="343">
        <v>17</v>
      </c>
      <c r="G30" s="343">
        <v>0</v>
      </c>
      <c r="H30" s="343">
        <v>0</v>
      </c>
      <c r="I30" s="343">
        <v>0</v>
      </c>
      <c r="J30" s="343">
        <v>17</v>
      </c>
      <c r="K30" s="343">
        <v>0</v>
      </c>
    </row>
    <row r="31" spans="2:11">
      <c r="B31" s="42">
        <v>18</v>
      </c>
      <c r="C31" s="59" t="s">
        <v>765</v>
      </c>
      <c r="D31" s="343">
        <v>0</v>
      </c>
      <c r="E31" s="343">
        <v>0</v>
      </c>
      <c r="F31" s="343">
        <v>0</v>
      </c>
      <c r="G31" s="343">
        <v>0</v>
      </c>
      <c r="H31" s="343">
        <v>0</v>
      </c>
      <c r="I31" s="343">
        <v>0</v>
      </c>
      <c r="J31" s="343">
        <v>0</v>
      </c>
      <c r="K31" s="343">
        <v>0</v>
      </c>
    </row>
    <row r="32" spans="2:11">
      <c r="B32" s="42">
        <v>19</v>
      </c>
      <c r="C32" s="59" t="s">
        <v>721</v>
      </c>
      <c r="D32" s="343">
        <v>0</v>
      </c>
      <c r="E32" s="343">
        <v>0</v>
      </c>
      <c r="F32" s="343">
        <v>0</v>
      </c>
      <c r="G32" s="343">
        <v>0</v>
      </c>
      <c r="H32" s="343">
        <v>0</v>
      </c>
      <c r="I32" s="343">
        <v>0</v>
      </c>
      <c r="J32" s="343">
        <v>0</v>
      </c>
      <c r="K32" s="343">
        <v>0</v>
      </c>
    </row>
    <row r="33" spans="2:11">
      <c r="B33" s="42">
        <v>20</v>
      </c>
      <c r="C33" s="59" t="s">
        <v>762</v>
      </c>
      <c r="D33" s="343">
        <v>0</v>
      </c>
      <c r="E33" s="343">
        <v>0</v>
      </c>
      <c r="F33" s="343">
        <v>0</v>
      </c>
      <c r="G33" s="343">
        <v>0</v>
      </c>
      <c r="H33" s="343">
        <v>0</v>
      </c>
      <c r="I33" s="343">
        <v>0</v>
      </c>
      <c r="J33" s="343">
        <v>0</v>
      </c>
      <c r="K33" s="343">
        <v>0</v>
      </c>
    </row>
    <row r="34" spans="2:11">
      <c r="B34" s="42">
        <v>21</v>
      </c>
      <c r="C34" s="59" t="s">
        <v>1023</v>
      </c>
      <c r="D34" s="343">
        <v>0</v>
      </c>
      <c r="E34" s="343">
        <v>0</v>
      </c>
      <c r="F34" s="343">
        <v>0</v>
      </c>
      <c r="G34" s="343">
        <v>0</v>
      </c>
      <c r="H34" s="343">
        <v>0</v>
      </c>
      <c r="I34" s="343">
        <v>0</v>
      </c>
      <c r="J34" s="343">
        <v>0</v>
      </c>
      <c r="K34" s="343">
        <v>0</v>
      </c>
    </row>
    <row r="35" spans="2:11" ht="24">
      <c r="B35" s="42">
        <v>22</v>
      </c>
      <c r="C35" s="59" t="s">
        <v>763</v>
      </c>
      <c r="D35" s="343">
        <v>0</v>
      </c>
      <c r="E35" s="343">
        <v>0</v>
      </c>
      <c r="F35" s="343">
        <v>0</v>
      </c>
      <c r="G35" s="343">
        <v>0</v>
      </c>
      <c r="H35" s="343">
        <v>0</v>
      </c>
      <c r="I35" s="343">
        <v>0</v>
      </c>
      <c r="J35" s="343">
        <v>0</v>
      </c>
      <c r="K35" s="343">
        <v>0</v>
      </c>
    </row>
    <row r="36" spans="2:11">
      <c r="B36" s="42">
        <v>23</v>
      </c>
      <c r="C36" s="59" t="s">
        <v>764</v>
      </c>
      <c r="D36" s="343">
        <v>0</v>
      </c>
      <c r="E36" s="343">
        <v>0</v>
      </c>
      <c r="F36" s="343">
        <v>0</v>
      </c>
      <c r="G36" s="343">
        <v>0</v>
      </c>
      <c r="H36" s="343">
        <v>0</v>
      </c>
      <c r="I36" s="343">
        <v>0</v>
      </c>
      <c r="J36" s="343">
        <v>0</v>
      </c>
      <c r="K36" s="343">
        <v>0</v>
      </c>
    </row>
    <row r="37" spans="2:11">
      <c r="B37" s="42">
        <v>24</v>
      </c>
      <c r="C37" s="59" t="s">
        <v>765</v>
      </c>
      <c r="D37" s="343">
        <v>0</v>
      </c>
      <c r="E37" s="343">
        <v>0</v>
      </c>
      <c r="F37" s="343">
        <v>0</v>
      </c>
      <c r="G37" s="343">
        <v>0</v>
      </c>
      <c r="H37" s="343">
        <v>0</v>
      </c>
      <c r="I37" s="343">
        <v>0</v>
      </c>
      <c r="J37" s="343">
        <v>0</v>
      </c>
      <c r="K37" s="343">
        <v>0</v>
      </c>
    </row>
    <row r="38" spans="2:11">
      <c r="B38" s="42">
        <v>25</v>
      </c>
      <c r="C38" s="59" t="s">
        <v>767</v>
      </c>
      <c r="D38" s="343">
        <v>6721</v>
      </c>
      <c r="E38" s="343">
        <v>1777</v>
      </c>
      <c r="F38" s="343">
        <v>4944</v>
      </c>
      <c r="G38" s="343">
        <v>0</v>
      </c>
      <c r="H38" s="343">
        <v>0</v>
      </c>
      <c r="I38" s="343">
        <v>0</v>
      </c>
      <c r="J38" s="343">
        <v>1777</v>
      </c>
      <c r="K38" s="343">
        <v>0</v>
      </c>
    </row>
  </sheetData>
  <customSheetViews>
    <customSheetView guid="{EB80C77D-AF78-41A9-A5FE-A7459DA92422}">
      <selection activeCell="N55" sqref="N55"/>
      <pageMargins left="0.7" right="0.7" top="0.75" bottom="0.75" header="0.3" footer="0.3"/>
    </customSheetView>
    <customSheetView guid="{51337751-BEAF-43F3-8CC9-400B99E751E8}">
      <selection activeCell="A48" sqref="A48:XFD48"/>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35">
      <selection activeCell="A69" sqref="A69:XFD69"/>
      <pageMargins left="0.7" right="0.7" top="0.75" bottom="0.75" header="0.3" footer="0.3"/>
      <pageSetup paperSize="9" orientation="portrait" r:id="rId4"/>
    </customSheetView>
    <customSheetView guid="{CFC92B1C-D4F2-414F-8F12-92F529035B08}" topLeftCell="A71">
      <selection activeCell="E101" sqref="E101"/>
      <pageMargins left="0.7" right="0.7" top="0.75" bottom="0.75" header="0.3" footer="0.3"/>
      <pageSetup paperSize="9" orientation="portrait" r:id="rId5"/>
    </customSheetView>
    <customSheetView guid="{21329C76-F86B-400D-B8F5-F75B383E5B14}" topLeftCell="A34">
      <selection activeCell="F45" sqref="F45:F46"/>
      <pageMargins left="0.7" right="0.7" top="0.75" bottom="0.75" header="0.3" footer="0.3"/>
      <pageSetup paperSize="9" orientation="portrait" r:id="rId6"/>
    </customSheetView>
    <customSheetView guid="{D3393B8E-C3CB-4E3A-976E-E4CD065299F0}" topLeftCell="D52">
      <selection activeCell="G58" sqref="G58"/>
      <pageMargins left="0.7" right="0.7" top="0.75" bottom="0.75" header="0.3" footer="0.3"/>
      <pageSetup paperSize="9" orientation="portrait" r:id="rId7"/>
    </customSheetView>
    <customSheetView guid="{CA1DE4BE-C006-4405-B064-304EE6CCACF1}" topLeftCell="A15">
      <selection activeCell="E60" sqref="E60"/>
      <pageMargins left="0.7" right="0.7" top="0.75" bottom="0.75" header="0.3" footer="0.3"/>
      <pageSetup paperSize="9" orientation="portrait" r:id="rId8"/>
    </customSheetView>
    <customSheetView guid="{931AA63B-6827-4BF4-8E25-ED232A88A09C}">
      <selection activeCell="C37" sqref="C37"/>
      <pageMargins left="0.7" right="0.7" top="0.75" bottom="0.75" header="0.3" footer="0.3"/>
    </customSheetView>
    <customSheetView guid="{3AD1D9CC-D162-4119-AFCC-0AF9105FB248}">
      <selection activeCell="E101" sqref="E101"/>
      <pageMargins left="0.7" right="0.7" top="0.75" bottom="0.75" header="0.3" footer="0.3"/>
      <pageSetup paperSize="9" orientation="portrait" r:id="rId9"/>
    </customSheetView>
    <customSheetView guid="{7CCD1884-1631-4809-8751-AE0939C32419}">
      <selection activeCell="A4" activeCellId="1" sqref="A37 A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10"/>
    </customSheetView>
    <customSheetView guid="{7CA1DEE6-746E-4947-9BED-24AAED6E8B57}" topLeftCell="A17">
      <selection activeCell="C34" sqref="C34"/>
      <pageMargins left="0.7" right="0.7" top="0.75" bottom="0.75" header="0.3" footer="0.3"/>
    </customSheetView>
    <customSheetView guid="{FD092655-EBEC-4730-9895-1567D9B70D5F}" topLeftCell="A17">
      <selection activeCell="C34" sqref="C34"/>
      <pageMargins left="0.7" right="0.7" top="0.75" bottom="0.75" header="0.3" footer="0.3"/>
    </customSheetView>
    <customSheetView guid="{59094C18-3CB5-482F-AA6A-9C313A318EBB}" topLeftCell="A34">
      <selection activeCell="A4" activeCellId="1" sqref="A37 A4"/>
      <pageMargins left="0.7" right="0.7" top="0.75" bottom="0.75" header="0.3" footer="0.3"/>
      <pageSetup paperSize="9" orientation="portrait" r:id="rId11"/>
    </customSheetView>
    <customSheetView guid="{08462586-B7E0-434D-B6F4-B2B21EAA5D46}" topLeftCell="A15">
      <selection activeCell="E60" sqref="E60"/>
      <pageMargins left="0.7" right="0.7" top="0.75" bottom="0.75" header="0.3" footer="0.3"/>
      <pageSetup paperSize="9" orientation="portrait" r:id="rId12"/>
    </customSheetView>
    <customSheetView guid="{F277ACEF-9FF8-431F-8537-DE60B790AA4F}" topLeftCell="D52">
      <selection activeCell="G58" sqref="G58"/>
      <pageMargins left="0.7" right="0.7" top="0.75" bottom="0.75" header="0.3" footer="0.3"/>
      <pageSetup paperSize="9" orientation="portrait" r:id="rId13"/>
    </customSheetView>
    <customSheetView guid="{3FCB7B24-049F-4685-83CB-5231093E0117}" topLeftCell="D52">
      <selection activeCell="G58" sqref="G58"/>
      <pageMargins left="0.7" right="0.7" top="0.75" bottom="0.75" header="0.3" footer="0.3"/>
      <pageSetup paperSize="9" orientation="portrait" r:id="rId14"/>
    </customSheetView>
    <customSheetView guid="{5AF40965-2356-4A48-B6FA-CB814CA4D7B2}" topLeftCell="A35">
      <selection activeCell="A69" sqref="A69:XFD69"/>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35">
      <selection activeCell="A69" sqref="A69:XFD69"/>
      <pageMargins left="0.7" right="0.7" top="0.75" bottom="0.75" header="0.3" footer="0.3"/>
      <pageSetup paperSize="9" orientation="portrait" r:id="rId17"/>
    </customSheetView>
    <customSheetView guid="{5DDDA852-2807-4645-BC75-EBD4EF3323A7}">
      <selection activeCell="A4" activeCellId="1" sqref="A37 A4"/>
      <pageMargins left="0.7" right="0.7" top="0.75" bottom="0.75" header="0.3" footer="0.3"/>
    </customSheetView>
  </customSheetViews>
  <conditionalFormatting sqref="D14:K38">
    <cfRule type="cellIs" dxfId="5" priority="1" stopIfTrue="1" operator="lessThan">
      <formula>0</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tint="-0.249977111117893"/>
  </sheetPr>
  <dimension ref="A1:D25"/>
  <sheetViews>
    <sheetView showGridLines="0" workbookViewId="0">
      <selection activeCell="D1" sqref="D1"/>
    </sheetView>
  </sheetViews>
  <sheetFormatPr defaultColWidth="9.140625" defaultRowHeight="12"/>
  <cols>
    <col min="1" max="1" width="5.85546875" style="3" customWidth="1"/>
    <col min="2" max="2" width="9.140625" style="3"/>
    <col min="3" max="3" width="38.42578125" style="3" customWidth="1"/>
    <col min="4" max="4" width="18.140625" style="3" customWidth="1"/>
    <col min="5" max="16384" width="9.140625" style="3"/>
  </cols>
  <sheetData>
    <row r="1" spans="1:4" ht="12.75">
      <c r="A1" s="505" t="str">
        <f>HYPERLINK("#INDEX!A2","back to index page")</f>
        <v>back to index page</v>
      </c>
      <c r="B1" s="761"/>
      <c r="C1" s="761"/>
    </row>
    <row r="2" spans="1:4" ht="12.75">
      <c r="A2" s="790"/>
    </row>
    <row r="3" spans="1:4" ht="12.75">
      <c r="A3" s="790"/>
    </row>
    <row r="4" spans="1:4" ht="12.75">
      <c r="A4" s="790"/>
    </row>
    <row r="5" spans="1:4" ht="12.75">
      <c r="A5" s="790"/>
    </row>
    <row r="6" spans="1:4" ht="12.75">
      <c r="A6" s="790"/>
    </row>
    <row r="7" spans="1:4" ht="12.75">
      <c r="A7" s="790"/>
    </row>
    <row r="8" spans="1:4" ht="12.75">
      <c r="A8" s="790"/>
    </row>
    <row r="9" spans="1:4">
      <c r="B9" s="403" t="s">
        <v>1647</v>
      </c>
      <c r="C9" s="403"/>
      <c r="D9" s="403"/>
    </row>
    <row r="12" spans="1:4" ht="48">
      <c r="B12" s="597"/>
      <c r="C12" s="596" t="s">
        <v>768</v>
      </c>
      <c r="D12" s="142" t="s">
        <v>770</v>
      </c>
    </row>
    <row r="13" spans="1:4">
      <c r="B13" s="8"/>
      <c r="C13" s="33"/>
      <c r="D13" s="16" t="s">
        <v>33</v>
      </c>
    </row>
    <row r="14" spans="1:4">
      <c r="B14" s="42">
        <v>1</v>
      </c>
      <c r="C14" s="20" t="s">
        <v>771</v>
      </c>
      <c r="D14" s="456">
        <v>0</v>
      </c>
    </row>
    <row r="15" spans="1:4">
      <c r="B15" s="42">
        <v>2</v>
      </c>
      <c r="C15" s="20" t="s">
        <v>772</v>
      </c>
      <c r="D15" s="456">
        <v>0</v>
      </c>
    </row>
    <row r="16" spans="1:4">
      <c r="B16" s="42">
        <v>3</v>
      </c>
      <c r="C16" s="20" t="s">
        <v>773</v>
      </c>
      <c r="D16" s="456">
        <v>0</v>
      </c>
    </row>
    <row r="17" spans="2:4">
      <c r="B17" s="42">
        <v>4</v>
      </c>
      <c r="C17" s="20" t="s">
        <v>774</v>
      </c>
      <c r="D17" s="456">
        <v>0</v>
      </c>
    </row>
    <row r="18" spans="2:4">
      <c r="B18" s="42">
        <v>5</v>
      </c>
      <c r="C18" s="20" t="s">
        <v>775</v>
      </c>
      <c r="D18" s="456">
        <v>0</v>
      </c>
    </row>
    <row r="19" spans="2:4">
      <c r="B19" s="42">
        <v>6</v>
      </c>
      <c r="C19" s="20" t="s">
        <v>776</v>
      </c>
      <c r="D19" s="456">
        <v>0</v>
      </c>
    </row>
    <row r="20" spans="2:4">
      <c r="B20" s="42">
        <v>7</v>
      </c>
      <c r="C20" s="20" t="s">
        <v>777</v>
      </c>
      <c r="D20" s="456">
        <v>0</v>
      </c>
    </row>
    <row r="21" spans="2:4">
      <c r="B21" s="42">
        <v>8</v>
      </c>
      <c r="C21" s="20" t="s">
        <v>778</v>
      </c>
      <c r="D21" s="456">
        <v>0</v>
      </c>
    </row>
    <row r="22" spans="2:4">
      <c r="B22" s="42">
        <v>9</v>
      </c>
      <c r="C22" s="20" t="s">
        <v>779</v>
      </c>
      <c r="D22" s="456">
        <v>0</v>
      </c>
    </row>
    <row r="23" spans="2:4">
      <c r="B23" s="42">
        <v>10</v>
      </c>
      <c r="C23" s="20" t="s">
        <v>780</v>
      </c>
      <c r="D23" s="456">
        <v>0</v>
      </c>
    </row>
    <row r="24" spans="2:4">
      <c r="B24" s="42">
        <v>11</v>
      </c>
      <c r="C24" s="20" t="s">
        <v>781</v>
      </c>
      <c r="D24" s="456">
        <v>0</v>
      </c>
    </row>
    <row r="25" spans="2:4" ht="24">
      <c r="B25" s="42" t="s">
        <v>769</v>
      </c>
      <c r="C25" s="59" t="s">
        <v>782</v>
      </c>
      <c r="D25" s="456">
        <v>0</v>
      </c>
    </row>
  </sheetData>
  <customSheetViews>
    <customSheetView guid="{EB80C77D-AF78-41A9-A5FE-A7459DA92422}">
      <selection activeCell="N55" sqref="N55"/>
      <pageMargins left="0.7" right="0.7" top="0.75" bottom="0.75" header="0.3" footer="0.3"/>
    </customSheetView>
    <customSheetView guid="{51337751-BEAF-43F3-8CC9-400B99E751E8}">
      <selection activeCell="A35" sqref="A35:XFD35"/>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21">
      <selection activeCell="A47" sqref="A47:XFD47"/>
      <pageMargins left="0.7" right="0.7" top="0.75" bottom="0.75" header="0.3" footer="0.3"/>
      <pageSetup paperSize="9" orientation="portrait" r:id="rId4"/>
    </customSheetView>
    <customSheetView guid="{CFC92B1C-D4F2-414F-8F12-92F529035B08}" topLeftCell="A42">
      <selection activeCell="C66" sqref="C66:D66"/>
      <pageMargins left="0.7" right="0.7" top="0.75" bottom="0.75" header="0.3" footer="0.3"/>
      <pageSetup paperSize="9" orientation="portrait" r:id="rId5"/>
    </customSheetView>
    <customSheetView guid="{21329C76-F86B-400D-B8F5-F75B383E5B14}" topLeftCell="A18">
      <selection activeCell="D42" sqref="D42"/>
      <pageMargins left="0.7" right="0.7" top="0.75" bottom="0.75" header="0.3" footer="0.3"/>
      <pageSetup paperSize="9" orientation="portrait" r:id="rId6"/>
    </customSheetView>
    <customSheetView guid="{D3393B8E-C3CB-4E3A-976E-E4CD065299F0}" topLeftCell="A26">
      <selection activeCell="D49" sqref="D49"/>
      <pageMargins left="0.7" right="0.7" top="0.75" bottom="0.75" header="0.3" footer="0.3"/>
      <pageSetup paperSize="9" orientation="portrait" r:id="rId7"/>
    </customSheetView>
    <customSheetView guid="{CA1DE4BE-C006-4405-B064-304EE6CCACF1}">
      <selection activeCell="D42" sqref="D42"/>
      <pageMargins left="0.7" right="0.7" top="0.75" bottom="0.75" header="0.3" footer="0.3"/>
      <pageSetup paperSize="9" orientation="portrait" r:id="rId8"/>
    </customSheetView>
    <customSheetView guid="{931AA63B-6827-4BF4-8E25-ED232A88A09C}">
      <selection activeCell="B4" sqref="B4"/>
      <pageMargins left="0.7" right="0.7" top="0.75" bottom="0.75" header="0.3" footer="0.3"/>
    </customSheetView>
    <customSheetView guid="{3AD1D9CC-D162-4119-AFCC-0AF9105FB248}">
      <selection activeCell="C66" sqref="C66:D66"/>
      <pageMargins left="0.7" right="0.7" top="0.75" bottom="0.75" header="0.3" footer="0.3"/>
      <pageSetup paperSize="9" orientation="portrait" r:id="rId9"/>
    </customSheetView>
    <customSheetView guid="{7CCD1884-1631-4809-8751-AE0939C32419}">
      <selection activeCell="C20" sqref="C20"/>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10"/>
    </customSheetView>
    <customSheetView guid="{7CA1DEE6-746E-4947-9BED-24AAED6E8B57}" topLeftCell="A22">
      <selection activeCell="G43" sqref="G43"/>
      <pageMargins left="0.7" right="0.7" top="0.75" bottom="0.75" header="0.3" footer="0.3"/>
    </customSheetView>
    <customSheetView guid="{FD092655-EBEC-4730-9895-1567D9B70D5F}" topLeftCell="A22">
      <selection activeCell="G43" sqref="G43"/>
      <pageMargins left="0.7" right="0.7" top="0.75" bottom="0.75" header="0.3" footer="0.3"/>
    </customSheetView>
    <customSheetView guid="{59094C18-3CB5-482F-AA6A-9C313A318EBB}" topLeftCell="A19">
      <selection activeCell="D42" sqref="D42"/>
      <pageMargins left="0.7" right="0.7" top="0.75" bottom="0.75" header="0.3" footer="0.3"/>
      <pageSetup paperSize="9" orientation="portrait" r:id="rId11"/>
    </customSheetView>
    <customSheetView guid="{08462586-B7E0-434D-B6F4-B2B21EAA5D46}">
      <selection activeCell="D42" sqref="D42"/>
      <pageMargins left="0.7" right="0.7" top="0.75" bottom="0.75" header="0.3" footer="0.3"/>
      <pageSetup paperSize="9" orientation="portrait" r:id="rId12"/>
    </customSheetView>
    <customSheetView guid="{F277ACEF-9FF8-431F-8537-DE60B790AA4F}" topLeftCell="A26">
      <selection activeCell="D49" sqref="D49"/>
      <pageMargins left="0.7" right="0.7" top="0.75" bottom="0.75" header="0.3" footer="0.3"/>
      <pageSetup paperSize="9" orientation="portrait" r:id="rId13"/>
    </customSheetView>
    <customSheetView guid="{3FCB7B24-049F-4685-83CB-5231093E0117}" topLeftCell="A26">
      <selection activeCell="D49" sqref="D49"/>
      <pageMargins left="0.7" right="0.7" top="0.75" bottom="0.75" header="0.3" footer="0.3"/>
      <pageSetup paperSize="9" orientation="portrait" r:id="rId14"/>
    </customSheetView>
    <customSheetView guid="{5AF40965-2356-4A48-B6FA-CB814CA4D7B2}" topLeftCell="A21">
      <selection activeCell="A47" sqref="A47:XFD47"/>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21">
      <selection activeCell="A47" sqref="A47:XFD47"/>
      <pageMargins left="0.7" right="0.7" top="0.75" bottom="0.75" header="0.3" footer="0.3"/>
      <pageSetup paperSize="9" orientation="portrait" r:id="rId17"/>
    </customSheetView>
    <customSheetView guid="{5DDDA852-2807-4645-BC75-EBD4EF3323A7}">
      <selection activeCell="C20" sqref="C20"/>
      <pageMargins left="0.7" right="0.7" top="0.75" bottom="0.75" header="0.3" footer="0.3"/>
    </customSheetView>
  </customSheetViews>
  <conditionalFormatting sqref="D14:D25">
    <cfRule type="cellIs" dxfId="4" priority="4" stopIfTrue="1" operator="lessThan">
      <formula>0</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tint="-0.249977111117893"/>
  </sheetPr>
  <dimension ref="A1:M22"/>
  <sheetViews>
    <sheetView showGridLines="0" workbookViewId="0">
      <selection activeCell="D1" sqref="D1"/>
    </sheetView>
  </sheetViews>
  <sheetFormatPr defaultColWidth="9.140625" defaultRowHeight="12"/>
  <cols>
    <col min="1" max="1" width="5.85546875" style="3" customWidth="1"/>
    <col min="2" max="2" width="4.5703125" style="3" customWidth="1"/>
    <col min="3" max="3" width="27.42578125" style="3" customWidth="1"/>
    <col min="4" max="12" width="11.85546875" style="3" customWidth="1"/>
    <col min="13" max="13" width="11.5703125" style="3" customWidth="1"/>
    <col min="14" max="16384" width="9.140625" style="3"/>
  </cols>
  <sheetData>
    <row r="1" spans="1:13" ht="12.75">
      <c r="A1" s="505" t="str">
        <f>HYPERLINK("#INDEX!A2","back to index page")</f>
        <v>back to index page</v>
      </c>
      <c r="B1" s="761"/>
      <c r="C1" s="761"/>
    </row>
    <row r="2" spans="1:13" ht="12.75">
      <c r="A2"/>
      <c r="B2"/>
    </row>
    <row r="3" spans="1:13" ht="12.75">
      <c r="A3"/>
      <c r="B3"/>
    </row>
    <row r="4" spans="1:13" ht="12.75">
      <c r="A4"/>
      <c r="B4"/>
    </row>
    <row r="5" spans="1:13" ht="12.75">
      <c r="A5"/>
      <c r="B5"/>
    </row>
    <row r="6" spans="1:13" ht="12.75">
      <c r="A6"/>
      <c r="B6"/>
    </row>
    <row r="7" spans="1:13" ht="12.75">
      <c r="A7"/>
      <c r="B7"/>
    </row>
    <row r="8" spans="1:13" ht="12.75">
      <c r="A8"/>
      <c r="B8"/>
    </row>
    <row r="9" spans="1:13" ht="24.75" customHeight="1">
      <c r="B9" s="514" t="s">
        <v>1041</v>
      </c>
      <c r="C9" s="441"/>
      <c r="D9" s="411"/>
      <c r="E9" s="411"/>
      <c r="F9" s="411"/>
      <c r="G9" s="411"/>
      <c r="H9" s="411"/>
      <c r="I9" s="411"/>
      <c r="J9" s="411"/>
      <c r="K9" s="411"/>
      <c r="L9" s="411"/>
      <c r="M9" s="411"/>
    </row>
    <row r="10" spans="1:13" ht="12.75">
      <c r="B10" s="287"/>
      <c r="C10" s="287"/>
    </row>
    <row r="11" spans="1:13">
      <c r="M11" s="352" t="s">
        <v>1601</v>
      </c>
    </row>
    <row r="12" spans="1:13" ht="13.35" customHeight="1">
      <c r="B12" s="13"/>
      <c r="C12" s="224"/>
      <c r="D12" s="593" t="s">
        <v>783</v>
      </c>
      <c r="E12" s="593"/>
      <c r="F12" s="593"/>
      <c r="G12" s="590" t="s">
        <v>784</v>
      </c>
      <c r="H12" s="591"/>
      <c r="I12" s="591"/>
      <c r="J12" s="591"/>
      <c r="K12" s="591"/>
      <c r="L12" s="592"/>
      <c r="M12" s="594"/>
    </row>
    <row r="13" spans="1:13" ht="48">
      <c r="B13" s="13"/>
      <c r="C13" s="13"/>
      <c r="D13" s="595" t="s">
        <v>718</v>
      </c>
      <c r="E13" s="595" t="s">
        <v>766</v>
      </c>
      <c r="F13" s="595" t="s">
        <v>785</v>
      </c>
      <c r="G13" s="595" t="s">
        <v>643</v>
      </c>
      <c r="H13" s="595" t="s">
        <v>786</v>
      </c>
      <c r="I13" s="595" t="s">
        <v>536</v>
      </c>
      <c r="J13" s="595" t="s">
        <v>535</v>
      </c>
      <c r="K13" s="595" t="s">
        <v>787</v>
      </c>
      <c r="L13" s="595" t="s">
        <v>788</v>
      </c>
      <c r="M13" s="595" t="s">
        <v>789</v>
      </c>
    </row>
    <row r="14" spans="1:13">
      <c r="D14" s="304" t="s">
        <v>33</v>
      </c>
      <c r="E14" s="304" t="s">
        <v>56</v>
      </c>
      <c r="F14" s="304" t="s">
        <v>57</v>
      </c>
      <c r="G14" s="304" t="s">
        <v>1045</v>
      </c>
      <c r="H14" s="304" t="s">
        <v>58</v>
      </c>
      <c r="I14" s="304" t="s">
        <v>1046</v>
      </c>
      <c r="J14" s="304" t="s">
        <v>1047</v>
      </c>
      <c r="K14" s="304" t="s">
        <v>1048</v>
      </c>
      <c r="L14" s="304" t="s">
        <v>1114</v>
      </c>
      <c r="M14" s="304" t="s">
        <v>1115</v>
      </c>
    </row>
    <row r="15" spans="1:13">
      <c r="B15" s="205">
        <v>1</v>
      </c>
      <c r="C15" s="4" t="s">
        <v>790</v>
      </c>
      <c r="D15" s="342"/>
      <c r="E15" s="342"/>
      <c r="F15" s="342"/>
      <c r="G15" s="342"/>
      <c r="H15" s="342"/>
      <c r="I15" s="342"/>
      <c r="J15" s="342"/>
      <c r="K15" s="342"/>
      <c r="L15" s="342"/>
      <c r="M15" s="344">
        <v>91</v>
      </c>
    </row>
    <row r="16" spans="1:13">
      <c r="B16" s="205">
        <v>2</v>
      </c>
      <c r="C16" s="32" t="s">
        <v>791</v>
      </c>
      <c r="D16" s="303">
        <v>7</v>
      </c>
      <c r="E16" s="303">
        <v>9</v>
      </c>
      <c r="F16" s="303">
        <v>16</v>
      </c>
      <c r="G16" s="342"/>
      <c r="H16" s="342"/>
      <c r="I16" s="342"/>
      <c r="J16" s="342"/>
      <c r="K16" s="342"/>
      <c r="L16" s="342"/>
      <c r="M16" s="345"/>
    </row>
    <row r="17" spans="2:13">
      <c r="B17" s="205">
        <v>3</v>
      </c>
      <c r="C17" s="288" t="s">
        <v>792</v>
      </c>
      <c r="D17" s="342"/>
      <c r="E17" s="342"/>
      <c r="F17" s="342"/>
      <c r="G17" s="303">
        <v>2</v>
      </c>
      <c r="H17" s="303">
        <v>25</v>
      </c>
      <c r="I17" s="303">
        <v>5</v>
      </c>
      <c r="J17" s="303">
        <v>12</v>
      </c>
      <c r="K17" s="303">
        <v>9</v>
      </c>
      <c r="L17" s="303">
        <v>3</v>
      </c>
      <c r="M17" s="345"/>
    </row>
    <row r="18" spans="2:13">
      <c r="B18" s="205">
        <v>4</v>
      </c>
      <c r="C18" s="288" t="s">
        <v>793</v>
      </c>
      <c r="D18" s="342"/>
      <c r="E18" s="342"/>
      <c r="F18" s="342"/>
      <c r="G18" s="303">
        <v>0</v>
      </c>
      <c r="H18" s="303">
        <v>0</v>
      </c>
      <c r="I18" s="303">
        <v>4</v>
      </c>
      <c r="J18" s="303">
        <v>5</v>
      </c>
      <c r="K18" s="303">
        <v>5</v>
      </c>
      <c r="L18" s="303">
        <v>5</v>
      </c>
      <c r="M18" s="345"/>
    </row>
    <row r="19" spans="2:13">
      <c r="B19" s="205">
        <v>5</v>
      </c>
      <c r="C19" s="4" t="s">
        <v>794</v>
      </c>
      <c r="D19" s="303">
        <v>330</v>
      </c>
      <c r="E19" s="303">
        <v>7319</v>
      </c>
      <c r="F19" s="303">
        <v>7649</v>
      </c>
      <c r="G19" s="303">
        <v>398</v>
      </c>
      <c r="H19" s="303">
        <v>4738</v>
      </c>
      <c r="I19" s="303">
        <v>973</v>
      </c>
      <c r="J19" s="303">
        <v>2193</v>
      </c>
      <c r="K19" s="303">
        <v>1876</v>
      </c>
      <c r="L19" s="303">
        <v>157</v>
      </c>
      <c r="M19" s="345"/>
    </row>
    <row r="20" spans="2:13">
      <c r="B20" s="205">
        <v>6</v>
      </c>
      <c r="C20" s="32" t="s">
        <v>795</v>
      </c>
      <c r="D20" s="303">
        <v>0</v>
      </c>
      <c r="E20" s="303">
        <v>3540</v>
      </c>
      <c r="F20" s="303">
        <v>3540</v>
      </c>
      <c r="G20" s="303">
        <v>184</v>
      </c>
      <c r="H20" s="303">
        <v>1663</v>
      </c>
      <c r="I20" s="303">
        <v>291</v>
      </c>
      <c r="J20" s="303">
        <v>688</v>
      </c>
      <c r="K20" s="303">
        <v>506</v>
      </c>
      <c r="L20" s="303">
        <v>18</v>
      </c>
      <c r="M20" s="345"/>
    </row>
    <row r="21" spans="2:13">
      <c r="B21" s="205">
        <v>7</v>
      </c>
      <c r="C21" s="288" t="s">
        <v>796</v>
      </c>
      <c r="D21" s="303">
        <v>330</v>
      </c>
      <c r="E21" s="303">
        <v>3779</v>
      </c>
      <c r="F21" s="303">
        <v>4109</v>
      </c>
      <c r="G21" s="303">
        <v>214</v>
      </c>
      <c r="H21" s="303">
        <v>3075</v>
      </c>
      <c r="I21" s="303">
        <v>682</v>
      </c>
      <c r="J21" s="303">
        <v>1505</v>
      </c>
      <c r="K21" s="303">
        <v>1370</v>
      </c>
      <c r="L21" s="303">
        <v>139</v>
      </c>
      <c r="M21" s="345"/>
    </row>
    <row r="22" spans="2:13">
      <c r="C22" s="9" t="s">
        <v>1619</v>
      </c>
      <c r="D22" s="169"/>
      <c r="E22" s="169"/>
    </row>
  </sheetData>
  <customSheetViews>
    <customSheetView guid="{EB80C77D-AF78-41A9-A5FE-A7459DA92422}">
      <selection activeCell="N55" sqref="N55"/>
      <pageMargins left="0.7" right="0.7" top="0.75" bottom="0.75" header="0.3" footer="0.3"/>
    </customSheetView>
    <customSheetView guid="{51337751-BEAF-43F3-8CC9-400B99E751E8}">
      <selection activeCell="A33" sqref="A33:XFD33"/>
      <pageMargins left="0.7" right="0.7" top="0.75" bottom="0.75" header="0.3" footer="0.3"/>
      <pageSetup paperSize="9" orientation="portrait" r:id="rId1"/>
    </customSheetView>
    <customSheetView guid="{C83D4249-7B44-432A-B7FB-A6ACA6880240}" topLeftCell="A17">
      <selection activeCell="D4" sqref="D4"/>
      <pageMargins left="0.7" right="0.7" top="0.75" bottom="0.75" header="0.3" footer="0.3"/>
      <pageSetup paperSize="9" orientation="portrait" r:id="rId2"/>
    </customSheetView>
    <customSheetView guid="{D37F8A47-E42F-4741-BE8D-5D961F7BB394}" topLeftCell="A17">
      <selection activeCell="D4" sqref="D4"/>
      <pageMargins left="0.7" right="0.7" top="0.75" bottom="0.75" header="0.3" footer="0.3"/>
      <pageSetup paperSize="9" orientation="portrait" r:id="rId3"/>
    </customSheetView>
    <customSheetView guid="{697182B0-1BEF-4A85-93A0-596802852AF2}" topLeftCell="A16">
      <selection activeCell="A37" sqref="A37:XFD37"/>
      <pageMargins left="0.7" right="0.7" top="0.75" bottom="0.75" header="0.3" footer="0.3"/>
      <pageSetup paperSize="9" orientation="portrait" r:id="rId4"/>
    </customSheetView>
    <customSheetView guid="{CFC92B1C-D4F2-414F-8F12-92F529035B08}" topLeftCell="A6">
      <selection activeCell="E10" sqref="E10"/>
      <pageMargins left="0.7" right="0.7" top="0.75" bottom="0.75" header="0.3" footer="0.3"/>
      <pageSetup paperSize="9" orientation="portrait" r:id="rId5"/>
    </customSheetView>
    <customSheetView guid="{21329C76-F86B-400D-B8F5-F75B383E5B14}" topLeftCell="B17">
      <selection activeCell="G45" sqref="G45"/>
      <pageMargins left="0.7" right="0.7" top="0.75" bottom="0.75" header="0.3" footer="0.3"/>
      <pageSetup paperSize="9" orientation="portrait" r:id="rId6"/>
    </customSheetView>
    <customSheetView guid="{D3393B8E-C3CB-4E3A-976E-E4CD065299F0}" topLeftCell="A32">
      <selection activeCell="C57" sqref="C57"/>
      <pageMargins left="0.7" right="0.7" top="0.75" bottom="0.75" header="0.3" footer="0.3"/>
      <pageSetup paperSize="9" orientation="portrait" r:id="rId7"/>
    </customSheetView>
    <customSheetView guid="{CA1DE4BE-C006-4405-B064-304EE6CCACF1}" topLeftCell="B1">
      <selection activeCell="N39" sqref="N39"/>
      <pageMargins left="0.7" right="0.7" top="0.75" bottom="0.75" header="0.3" footer="0.3"/>
      <pageSetup paperSize="9" orientation="portrait" r:id="rId8"/>
    </customSheetView>
    <customSheetView guid="{931AA63B-6827-4BF4-8E25-ED232A88A09C}" scale="80">
      <selection activeCell="H44" sqref="H44"/>
      <pageMargins left="0.7" right="0.7" top="0.75" bottom="0.75" header="0.3" footer="0.3"/>
    </customSheetView>
    <customSheetView guid="{3AD1D9CC-D162-4119-AFCC-0AF9105FB248}">
      <selection activeCell="E10" sqref="E10"/>
      <pageMargins left="0.7" right="0.7" top="0.75" bottom="0.75" header="0.3" footer="0.3"/>
      <pageSetup paperSize="9" orientation="portrait" r:id="rId9"/>
    </customSheetView>
    <customSheetView guid="{7CCD1884-1631-4809-8751-AE0939C32419}">
      <selection activeCell="O25" sqref="O25"/>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10"/>
    </customSheetView>
    <customSheetView guid="{7CA1DEE6-746E-4947-9BED-24AAED6E8B57}" scale="80">
      <selection activeCell="E44" sqref="E44"/>
      <pageMargins left="0.7" right="0.7" top="0.75" bottom="0.75" header="0.3" footer="0.3"/>
    </customSheetView>
    <customSheetView guid="{FD092655-EBEC-4730-9895-1567D9B70D5F}" scale="80">
      <selection activeCell="E44" sqref="E44"/>
      <pageMargins left="0.7" right="0.7" top="0.75" bottom="0.75" header="0.3" footer="0.3"/>
    </customSheetView>
    <customSheetView guid="{59094C18-3CB5-482F-AA6A-9C313A318EBB}" topLeftCell="A4">
      <selection activeCell="O25" sqref="O25"/>
      <pageMargins left="0.7" right="0.7" top="0.75" bottom="0.75" header="0.3" footer="0.3"/>
      <pageSetup paperSize="9" orientation="portrait" r:id="rId11"/>
    </customSheetView>
    <customSheetView guid="{08462586-B7E0-434D-B6F4-B2B21EAA5D46}" topLeftCell="B1">
      <selection activeCell="N39" sqref="N39"/>
      <pageMargins left="0.7" right="0.7" top="0.75" bottom="0.75" header="0.3" footer="0.3"/>
      <pageSetup paperSize="9" orientation="portrait" r:id="rId12"/>
    </customSheetView>
    <customSheetView guid="{F277ACEF-9FF8-431F-8537-DE60B790AA4F}" topLeftCell="A32">
      <selection activeCell="C57" sqref="C57"/>
      <pageMargins left="0.7" right="0.7" top="0.75" bottom="0.75" header="0.3" footer="0.3"/>
      <pageSetup paperSize="9" orientation="portrait" r:id="rId13"/>
    </customSheetView>
    <customSheetView guid="{3FCB7B24-049F-4685-83CB-5231093E0117}" topLeftCell="A32">
      <selection activeCell="C57" sqref="C57"/>
      <pageMargins left="0.7" right="0.7" top="0.75" bottom="0.75" header="0.3" footer="0.3"/>
      <pageSetup paperSize="9" orientation="portrait" r:id="rId14"/>
    </customSheetView>
    <customSheetView guid="{5AF40965-2356-4A48-B6FA-CB814CA4D7B2}" topLeftCell="A16">
      <selection activeCell="A37" sqref="A37:XFD37"/>
      <pageMargins left="0.7" right="0.7" top="0.75" bottom="0.75" header="0.3" footer="0.3"/>
      <pageSetup paperSize="9" orientation="portrait" r:id="rId15"/>
    </customSheetView>
    <customSheetView guid="{BE68C6EB-1B64-4B3E-8DDC-CA26F318E610}" topLeftCell="A17">
      <selection activeCell="D4" sqref="D4"/>
      <pageMargins left="0.7" right="0.7" top="0.75" bottom="0.75" header="0.3" footer="0.3"/>
      <pageSetup paperSize="9" orientation="portrait" r:id="rId16"/>
    </customSheetView>
    <customSheetView guid="{DB462ED3-28DC-47D7-98F7-CED01F66E2C7}" topLeftCell="A16">
      <selection activeCell="A37" sqref="A37:XFD37"/>
      <pageMargins left="0.7" right="0.7" top="0.75" bottom="0.75" header="0.3" footer="0.3"/>
      <pageSetup paperSize="9" orientation="portrait" r:id="rId17"/>
    </customSheetView>
    <customSheetView guid="{5DDDA852-2807-4645-BC75-EBD4EF3323A7}">
      <selection activeCell="O25" sqref="O25"/>
      <pageMargins left="0.7" right="0.7" top="0.75" bottom="0.75" header="0.3" footer="0.3"/>
    </customSheetView>
  </customSheetViews>
  <conditionalFormatting sqref="D16:F16">
    <cfRule type="cellIs" dxfId="3" priority="16" stopIfTrue="1" operator="lessThan">
      <formula>0</formula>
    </cfRule>
  </conditionalFormatting>
  <conditionalFormatting sqref="D19:F21">
    <cfRule type="cellIs" dxfId="2" priority="14" stopIfTrue="1" operator="lessThan">
      <formula>0</formula>
    </cfRule>
  </conditionalFormatting>
  <conditionalFormatting sqref="G17:L21">
    <cfRule type="cellIs" dxfId="1" priority="15" stopIfTrue="1" operator="lessThan">
      <formula>0</formula>
    </cfRule>
  </conditionalFormatting>
  <conditionalFormatting sqref="M15">
    <cfRule type="cellIs" dxfId="0" priority="8" stopIfTrue="1" operator="lessThan">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AD69-8670-4652-82CE-077AA2B1FC51}">
  <dimension ref="A1:AI122"/>
  <sheetViews>
    <sheetView topLeftCell="D4" workbookViewId="0">
      <selection activeCell="F14" sqref="F14"/>
    </sheetView>
  </sheetViews>
  <sheetFormatPr defaultRowHeight="12.75"/>
  <cols>
    <col min="1" max="1" width="10.7109375" style="374" customWidth="1"/>
    <col min="2" max="2" width="8.7109375" style="374" customWidth="1"/>
    <col min="3" max="3" width="24.28515625" style="674" customWidth="1"/>
    <col min="4" max="4" width="15" style="374" customWidth="1"/>
    <col min="5" max="5" width="33.28515625" style="374" customWidth="1"/>
    <col min="6" max="6" width="35.140625" style="374" customWidth="1"/>
    <col min="7" max="7" width="28.42578125" style="374" customWidth="1"/>
    <col min="8" max="9" width="14.42578125" style="374" customWidth="1"/>
    <col min="10" max="10" width="21.28515625" customWidth="1"/>
    <col min="11" max="11" width="23.42578125" customWidth="1"/>
    <col min="12" max="15" width="11.42578125" customWidth="1"/>
    <col min="16" max="16" width="13.42578125" bestFit="1" customWidth="1"/>
    <col min="17" max="17" width="14.140625" bestFit="1" customWidth="1"/>
    <col min="18" max="18" width="13.28515625" bestFit="1" customWidth="1"/>
    <col min="19" max="19" width="14" bestFit="1" customWidth="1"/>
    <col min="20" max="20" width="15" customWidth="1"/>
    <col min="21" max="21" width="5.85546875" customWidth="1"/>
    <col min="22" max="22" width="10" customWidth="1"/>
    <col min="23" max="23" width="51.140625" customWidth="1"/>
    <col min="24" max="24" width="12.140625" customWidth="1"/>
    <col min="25" max="25" width="22.85546875" customWidth="1"/>
    <col min="26" max="26" width="20" customWidth="1"/>
    <col min="27" max="27" width="18.7109375" customWidth="1"/>
    <col min="28" max="28" width="17.85546875" style="482" customWidth="1"/>
    <col min="29" max="29" width="51.5703125" customWidth="1"/>
    <col min="30" max="30" width="4.140625" customWidth="1"/>
    <col min="31" max="32" width="9.140625" customWidth="1"/>
    <col min="35" max="35" width="26.42578125" customWidth="1"/>
  </cols>
  <sheetData>
    <row r="1" spans="1:35" ht="60" customHeight="1">
      <c r="A1" s="657" t="s">
        <v>1669</v>
      </c>
      <c r="B1" s="657" t="s">
        <v>1463</v>
      </c>
      <c r="C1" s="730" t="s">
        <v>1464</v>
      </c>
      <c r="D1" s="754" t="s">
        <v>1706</v>
      </c>
      <c r="E1" s="657" t="s">
        <v>1711</v>
      </c>
      <c r="F1" s="730" t="s">
        <v>1809</v>
      </c>
      <c r="G1" s="657" t="s">
        <v>1132</v>
      </c>
      <c r="H1" s="657" t="s">
        <v>1805</v>
      </c>
      <c r="I1" s="657" t="s">
        <v>1508</v>
      </c>
      <c r="J1" s="730" t="s">
        <v>1808</v>
      </c>
      <c r="K1" s="734" t="s">
        <v>1816</v>
      </c>
      <c r="L1" s="917" t="s">
        <v>1819</v>
      </c>
      <c r="M1" s="918"/>
      <c r="N1" s="918"/>
      <c r="O1" s="919"/>
      <c r="P1" s="917" t="s">
        <v>1814</v>
      </c>
      <c r="Q1" s="918"/>
      <c r="R1" s="918"/>
      <c r="S1" s="919"/>
    </row>
    <row r="2" spans="1:35" ht="24.75" customHeight="1" thickBot="1">
      <c r="A2" s="735"/>
      <c r="B2" s="735"/>
      <c r="C2" s="736"/>
      <c r="D2" s="735"/>
      <c r="E2" s="735"/>
      <c r="F2" s="736"/>
      <c r="G2" s="735"/>
      <c r="H2" s="735"/>
      <c r="I2" s="735"/>
      <c r="J2" s="735"/>
      <c r="K2" s="737"/>
      <c r="L2" s="730" t="s">
        <v>1810</v>
      </c>
      <c r="M2" s="730" t="s">
        <v>1811</v>
      </c>
      <c r="N2" s="730" t="s">
        <v>1812</v>
      </c>
      <c r="O2" s="730" t="s">
        <v>1813</v>
      </c>
      <c r="P2" s="730" t="s">
        <v>1810</v>
      </c>
      <c r="Q2" s="730" t="s">
        <v>1811</v>
      </c>
      <c r="R2" s="730" t="s">
        <v>1812</v>
      </c>
      <c r="S2" s="730" t="s">
        <v>1813</v>
      </c>
      <c r="V2" s="609" t="s">
        <v>1133</v>
      </c>
      <c r="W2" s="609" t="s">
        <v>1134</v>
      </c>
      <c r="X2" s="610" t="s">
        <v>1135</v>
      </c>
      <c r="Y2" s="609" t="s">
        <v>1136</v>
      </c>
      <c r="Z2" s="610" t="s">
        <v>1137</v>
      </c>
      <c r="AA2" s="610" t="s">
        <v>1138</v>
      </c>
      <c r="AB2" s="385" t="s">
        <v>1448</v>
      </c>
      <c r="AC2" s="385" t="s">
        <v>1454</v>
      </c>
    </row>
    <row r="3" spans="1:35" ht="21.75" customHeight="1" thickTop="1">
      <c r="A3" s="643" t="s">
        <v>1818</v>
      </c>
      <c r="B3" s="644" t="s">
        <v>1516</v>
      </c>
      <c r="C3" s="666" t="e">
        <f>_xlfn.IFNA(VLOOKUP($B3,#REF!,2,0),"")</f>
        <v>#REF!</v>
      </c>
      <c r="D3" s="644">
        <f>INDEX($1:$1048576,MATCH(B3,AB:AB,0),14)</f>
        <v>0</v>
      </c>
      <c r="E3" s="644" t="s">
        <v>1715</v>
      </c>
      <c r="F3" s="751" t="e">
        <f>_xlfn.IFNA(VLOOKUP($B3,#REF!,4,0),"")</f>
        <v>#REF!</v>
      </c>
      <c r="G3" s="644" t="s">
        <v>612</v>
      </c>
      <c r="H3" s="644" t="e">
        <f>_xlfn.IFNA(VLOOKUP(F3,#REF!,6,0),"")</f>
        <v>#REF!</v>
      </c>
      <c r="I3" s="644" t="e">
        <f>_xlfn.IFNA(VLOOKUP(G3,#REF!,6,0),"")</f>
        <v>#REF!</v>
      </c>
      <c r="J3" s="753"/>
      <c r="L3" s="755" t="s">
        <v>1820</v>
      </c>
      <c r="M3" s="750"/>
      <c r="N3" s="750"/>
      <c r="O3" s="750"/>
      <c r="P3" s="756" t="s">
        <v>1820</v>
      </c>
      <c r="Q3" s="738"/>
      <c r="R3" s="738"/>
      <c r="S3" s="738"/>
      <c r="V3" s="611" t="s">
        <v>1139</v>
      </c>
      <c r="W3" s="625" t="s">
        <v>1140</v>
      </c>
      <c r="X3" s="608" t="s">
        <v>557</v>
      </c>
      <c r="Y3" s="625" t="s">
        <v>1141</v>
      </c>
      <c r="Z3" s="608" t="s">
        <v>1142</v>
      </c>
      <c r="AA3" s="625" t="s">
        <v>1143</v>
      </c>
      <c r="AB3" s="623" t="s">
        <v>1430</v>
      </c>
      <c r="AD3">
        <f>COUNTIF($B$3:$B$65,AB3)</f>
        <v>1</v>
      </c>
      <c r="AF3" t="s">
        <v>1555</v>
      </c>
      <c r="AG3">
        <f>COUNTIF($B$3:$B$65,AF3)</f>
        <v>1</v>
      </c>
      <c r="AH3">
        <f>COUNTIF($AB$3:$AB$110,$AF3)</f>
        <v>1</v>
      </c>
      <c r="AI3">
        <f t="shared" ref="AI3:AI27" si="0">VLOOKUP($AF3,$AB$3:$AC$110,2,0)</f>
        <v>0</v>
      </c>
    </row>
    <row r="4" spans="1:35" ht="21.75" customHeight="1">
      <c r="A4" s="643" t="s">
        <v>1818</v>
      </c>
      <c r="B4" s="645" t="s">
        <v>615</v>
      </c>
      <c r="C4" s="669" t="e">
        <f>_xlfn.IFNA(VLOOKUP(RIGHT($B4,3),#REF!,2,0),"")</f>
        <v>#REF!</v>
      </c>
      <c r="D4" s="645"/>
      <c r="E4" s="645"/>
      <c r="F4" s="752" t="e">
        <f>_xlfn.IFNA(VLOOKUP($B4,#REF!,4,0),"")</f>
        <v>#REF!</v>
      </c>
      <c r="G4" s="645" t="s">
        <v>1105</v>
      </c>
      <c r="H4" s="645" t="e">
        <f>_xlfn.IFNA(VLOOKUP(F4,#REF!,6,0),"")</f>
        <v>#REF!</v>
      </c>
      <c r="I4" s="645" t="e">
        <f>_xlfn.IFNA(VLOOKUP(G4,#REF!,6,0),"")</f>
        <v>#REF!</v>
      </c>
      <c r="J4" s="753"/>
      <c r="L4" s="750"/>
      <c r="M4" s="750"/>
      <c r="N4" s="750"/>
      <c r="O4" s="750"/>
      <c r="P4" s="738"/>
      <c r="Q4" s="738"/>
      <c r="R4" s="738"/>
      <c r="S4" s="738"/>
      <c r="V4" s="604" t="s">
        <v>1139</v>
      </c>
      <c r="W4" s="606" t="s">
        <v>1140</v>
      </c>
      <c r="X4" s="605" t="s">
        <v>557</v>
      </c>
      <c r="Y4" s="606" t="s">
        <v>1051</v>
      </c>
      <c r="Z4" s="606" t="s">
        <v>1144</v>
      </c>
      <c r="AA4" s="606" t="s">
        <v>1145</v>
      </c>
      <c r="AB4" s="624" t="s">
        <v>1121</v>
      </c>
      <c r="AD4">
        <f t="shared" ref="AD4:AD67" si="1">COUNTIF($B$3:$B$65,AB4)</f>
        <v>1</v>
      </c>
      <c r="AF4" t="s">
        <v>1554</v>
      </c>
      <c r="AG4">
        <f t="shared" ref="AG4:AG53" si="2">COUNTIF($B$3:$B$65,AF4)</f>
        <v>1</v>
      </c>
      <c r="AH4">
        <f t="shared" ref="AH4:AH27" si="3">COUNTIF($AB$3:$AB$110,AF4)</f>
        <v>1</v>
      </c>
      <c r="AI4">
        <f t="shared" si="0"/>
        <v>0</v>
      </c>
    </row>
    <row r="5" spans="1:35" ht="21.75" customHeight="1">
      <c r="A5" s="643" t="s">
        <v>1818</v>
      </c>
      <c r="B5" s="645" t="s">
        <v>1432</v>
      </c>
      <c r="C5" s="669" t="e">
        <f>_xlfn.IFNA(VLOOKUP(RIGHT($B5,3),#REF!,2,0),"")</f>
        <v>#REF!</v>
      </c>
      <c r="D5" s="645">
        <f>INDEX($1:$1048576,MATCH(B5,AB:AB,0),14)</f>
        <v>0</v>
      </c>
      <c r="E5" s="645" t="s">
        <v>1716</v>
      </c>
      <c r="F5" s="752" t="e">
        <f>_xlfn.IFNA(VLOOKUP($B5,#REF!,4,0),"")</f>
        <v>#REF!</v>
      </c>
      <c r="G5" s="645" t="s">
        <v>1105</v>
      </c>
      <c r="H5" s="645" t="e">
        <f>_xlfn.IFNA(VLOOKUP(F5,#REF!,6,0),"")</f>
        <v>#REF!</v>
      </c>
      <c r="I5" s="645" t="e">
        <f>_xlfn.IFNA(VLOOKUP(G5,#REF!,6,0),"")</f>
        <v>#REF!</v>
      </c>
      <c r="J5" s="753"/>
      <c r="L5" s="750"/>
      <c r="M5" s="750"/>
      <c r="N5" s="750"/>
      <c r="O5" s="750"/>
      <c r="P5" s="738"/>
      <c r="Q5" s="738"/>
      <c r="R5" s="738"/>
      <c r="S5" s="738"/>
      <c r="V5" s="604" t="s">
        <v>1139</v>
      </c>
      <c r="W5" s="606" t="s">
        <v>1140</v>
      </c>
      <c r="X5" s="605" t="s">
        <v>1151</v>
      </c>
      <c r="Y5" s="606" t="s">
        <v>1152</v>
      </c>
      <c r="Z5" s="606" t="s">
        <v>1153</v>
      </c>
      <c r="AA5" s="606" t="s">
        <v>1154</v>
      </c>
      <c r="AB5" s="661" t="s">
        <v>1622</v>
      </c>
      <c r="AC5" s="662" t="s">
        <v>1690</v>
      </c>
      <c r="AD5">
        <f t="shared" si="1"/>
        <v>0</v>
      </c>
      <c r="AF5" t="s">
        <v>1556</v>
      </c>
      <c r="AG5">
        <f t="shared" si="2"/>
        <v>1</v>
      </c>
      <c r="AH5">
        <f t="shared" si="3"/>
        <v>1</v>
      </c>
      <c r="AI5">
        <f t="shared" si="0"/>
        <v>0</v>
      </c>
    </row>
    <row r="6" spans="1:35" ht="21.75" customHeight="1">
      <c r="A6" s="643" t="s">
        <v>1818</v>
      </c>
      <c r="B6" s="645" t="s">
        <v>1469</v>
      </c>
      <c r="C6" s="669" t="e">
        <f>_xlfn.IFNA(VLOOKUP(RIGHT($B6,3),#REF!,2,0),"")</f>
        <v>#REF!</v>
      </c>
      <c r="D6" s="645">
        <f>INDEX($1:$1048576,MATCH(B6,AB:AB,0),14)</f>
        <v>0</v>
      </c>
      <c r="E6" s="645" t="s">
        <v>1716</v>
      </c>
      <c r="F6" s="752" t="e">
        <f>_xlfn.IFNA(VLOOKUP($B6,#REF!,4,0),"")</f>
        <v>#REF!</v>
      </c>
      <c r="G6" s="645" t="s">
        <v>1105</v>
      </c>
      <c r="H6" s="645" t="e">
        <f>_xlfn.IFNA(VLOOKUP(F6,#REF!,6,0),"")</f>
        <v>#REF!</v>
      </c>
      <c r="I6" s="645" t="e">
        <f>_xlfn.IFNA(VLOOKUP(G6,#REF!,6,0),"")</f>
        <v>#REF!</v>
      </c>
      <c r="J6" s="753"/>
      <c r="L6" s="750"/>
      <c r="M6" s="750"/>
      <c r="N6" s="750"/>
      <c r="O6" s="750"/>
      <c r="P6" s="738"/>
      <c r="Q6" s="738"/>
      <c r="R6" s="738"/>
      <c r="S6" s="738"/>
      <c r="V6" s="604" t="s">
        <v>1166</v>
      </c>
      <c r="W6" s="606" t="s">
        <v>1167</v>
      </c>
      <c r="X6" s="605" t="s">
        <v>557</v>
      </c>
      <c r="Y6" s="606" t="s">
        <v>1168</v>
      </c>
      <c r="Z6" s="605" t="s">
        <v>1169</v>
      </c>
      <c r="AA6" s="605" t="s">
        <v>1170</v>
      </c>
      <c r="AB6" s="624" t="s">
        <v>1514</v>
      </c>
      <c r="AD6">
        <f t="shared" si="1"/>
        <v>1</v>
      </c>
      <c r="AF6" t="s">
        <v>1469</v>
      </c>
      <c r="AG6">
        <f t="shared" si="2"/>
        <v>1</v>
      </c>
      <c r="AH6">
        <f t="shared" si="3"/>
        <v>1</v>
      </c>
      <c r="AI6">
        <f t="shared" si="0"/>
        <v>0</v>
      </c>
    </row>
    <row r="7" spans="1:35" ht="21.75" customHeight="1">
      <c r="A7" s="643" t="s">
        <v>1818</v>
      </c>
      <c r="B7" s="645" t="s">
        <v>1518</v>
      </c>
      <c r="C7" s="669" t="e">
        <f>_xlfn.IFNA(VLOOKUP(RIGHT($B7,3),#REF!,2,0),"")</f>
        <v>#REF!</v>
      </c>
      <c r="D7" s="645">
        <f>INDEX($1:$1048576,MATCH(B7,AB:AB,0),14)</f>
        <v>0</v>
      </c>
      <c r="E7" s="645" t="s">
        <v>1716</v>
      </c>
      <c r="F7" s="752" t="e">
        <f>_xlfn.IFNA(VLOOKUP($B7,#REF!,4,0),"")</f>
        <v>#REF!</v>
      </c>
      <c r="G7" s="645" t="s">
        <v>1648</v>
      </c>
      <c r="H7" s="645" t="e">
        <f>_xlfn.IFNA(VLOOKUP(F7,#REF!,6,0),"")</f>
        <v>#REF!</v>
      </c>
      <c r="I7" s="645" t="e">
        <f>_xlfn.IFNA(VLOOKUP(G7,#REF!,6,0),"")</f>
        <v>#REF!</v>
      </c>
      <c r="J7" s="753"/>
      <c r="L7" s="750"/>
      <c r="M7" s="750"/>
      <c r="N7" s="750"/>
      <c r="O7" s="750"/>
      <c r="P7" s="738"/>
      <c r="Q7" s="738"/>
      <c r="R7" s="738"/>
      <c r="S7" s="738"/>
      <c r="V7" s="604" t="s">
        <v>1166</v>
      </c>
      <c r="W7" s="606" t="s">
        <v>1167</v>
      </c>
      <c r="X7" s="605" t="s">
        <v>557</v>
      </c>
      <c r="Y7" s="606" t="s">
        <v>1171</v>
      </c>
      <c r="Z7" s="605" t="s">
        <v>1172</v>
      </c>
      <c r="AA7" s="605" t="s">
        <v>1173</v>
      </c>
      <c r="AB7" s="624" t="s">
        <v>1515</v>
      </c>
      <c r="AD7">
        <f t="shared" si="1"/>
        <v>1</v>
      </c>
      <c r="AF7" t="s">
        <v>1605</v>
      </c>
      <c r="AG7">
        <f t="shared" si="2"/>
        <v>1</v>
      </c>
      <c r="AH7">
        <f t="shared" si="3"/>
        <v>1</v>
      </c>
      <c r="AI7">
        <f t="shared" si="0"/>
        <v>0</v>
      </c>
    </row>
    <row r="8" spans="1:35" ht="21.75" customHeight="1">
      <c r="A8" s="643" t="s">
        <v>1818</v>
      </c>
      <c r="B8" s="645" t="s">
        <v>1121</v>
      </c>
      <c r="C8" s="669" t="e">
        <f>_xlfn.IFNA(VLOOKUP(RIGHT($B8,3),#REF!,2,0),"")</f>
        <v>#REF!</v>
      </c>
      <c r="D8" s="645">
        <f>INDEX($1:$1048576,MATCH(B8,AB:AB,0),14)</f>
        <v>0</v>
      </c>
      <c r="E8" s="676" t="s">
        <v>1714</v>
      </c>
      <c r="F8" s="752" t="e">
        <f>_xlfn.IFNA(VLOOKUP($B8,#REF!,4,0),"")</f>
        <v>#REF!</v>
      </c>
      <c r="G8" s="645" t="s">
        <v>1105</v>
      </c>
      <c r="H8" s="645" t="e">
        <f>_xlfn.IFNA(VLOOKUP(F8,#REF!,6,0),"")</f>
        <v>#REF!</v>
      </c>
      <c r="I8" s="645" t="e">
        <f>_xlfn.IFNA(VLOOKUP(G8,#REF!,6,0),"")</f>
        <v>#REF!</v>
      </c>
      <c r="J8" s="753"/>
      <c r="L8" s="750"/>
      <c r="M8" s="750"/>
      <c r="N8" s="750"/>
      <c r="O8" s="750"/>
      <c r="P8" s="738"/>
      <c r="Q8" s="738"/>
      <c r="R8" s="738"/>
      <c r="S8" s="738"/>
      <c r="V8" s="604" t="s">
        <v>1166</v>
      </c>
      <c r="W8" s="606" t="s">
        <v>1167</v>
      </c>
      <c r="X8" s="605" t="s">
        <v>557</v>
      </c>
      <c r="Y8" s="606" t="s">
        <v>1174</v>
      </c>
      <c r="Z8" s="605" t="s">
        <v>1175</v>
      </c>
      <c r="AA8" s="605" t="s">
        <v>1170</v>
      </c>
      <c r="AB8" s="624" t="s">
        <v>1516</v>
      </c>
      <c r="AD8">
        <f t="shared" si="1"/>
        <v>1</v>
      </c>
      <c r="AF8" s="463" t="s">
        <v>1539</v>
      </c>
      <c r="AG8" s="463">
        <f t="shared" si="2"/>
        <v>0</v>
      </c>
      <c r="AH8" s="463">
        <f t="shared" si="3"/>
        <v>0</v>
      </c>
      <c r="AI8" s="463" t="e">
        <f t="shared" si="0"/>
        <v>#N/A</v>
      </c>
    </row>
    <row r="9" spans="1:35" ht="21.75" customHeight="1">
      <c r="A9" s="643" t="s">
        <v>1818</v>
      </c>
      <c r="B9" s="645" t="s">
        <v>1027</v>
      </c>
      <c r="C9" s="669" t="e">
        <f>_xlfn.IFNA(VLOOKUP(RIGHT($B9,3),#REF!,2,0),"")</f>
        <v>#REF!</v>
      </c>
      <c r="D9" s="645"/>
      <c r="E9" s="676"/>
      <c r="F9" s="752" t="e">
        <f>_xlfn.IFNA(VLOOKUP($B9,#REF!,4,0),"")</f>
        <v>#REF!</v>
      </c>
      <c r="G9" s="645" t="s">
        <v>1648</v>
      </c>
      <c r="H9" s="645" t="e">
        <f>_xlfn.IFNA(VLOOKUP(F9,#REF!,6,0),"")</f>
        <v>#REF!</v>
      </c>
      <c r="I9" s="645" t="e">
        <f>_xlfn.IFNA(VLOOKUP(G9,#REF!,6,0),"")</f>
        <v>#REF!</v>
      </c>
      <c r="J9" s="753"/>
      <c r="L9" s="750"/>
      <c r="M9" s="750"/>
      <c r="N9" s="750"/>
      <c r="O9" s="750"/>
      <c r="P9" s="738"/>
      <c r="Q9" s="738"/>
      <c r="R9" s="738"/>
      <c r="S9" s="738"/>
      <c r="V9" s="604" t="s">
        <v>1186</v>
      </c>
      <c r="W9" s="605" t="s">
        <v>1187</v>
      </c>
      <c r="X9" s="605" t="s">
        <v>557</v>
      </c>
      <c r="Y9" s="606" t="s">
        <v>1188</v>
      </c>
      <c r="Z9" s="606" t="s">
        <v>1189</v>
      </c>
      <c r="AA9" s="605" t="s">
        <v>1190</v>
      </c>
      <c r="AB9" s="624" t="s">
        <v>1469</v>
      </c>
      <c r="AD9">
        <f t="shared" si="1"/>
        <v>1</v>
      </c>
      <c r="AF9" t="s">
        <v>1523</v>
      </c>
      <c r="AG9">
        <f t="shared" si="2"/>
        <v>1</v>
      </c>
      <c r="AH9">
        <f t="shared" si="3"/>
        <v>1</v>
      </c>
      <c r="AI9">
        <f t="shared" si="0"/>
        <v>0</v>
      </c>
    </row>
    <row r="10" spans="1:35" ht="21.75" customHeight="1">
      <c r="A10" s="643" t="s">
        <v>1818</v>
      </c>
      <c r="B10" s="644" t="s">
        <v>1514</v>
      </c>
      <c r="C10" s="666" t="s">
        <v>1465</v>
      </c>
      <c r="D10" s="644">
        <f t="shared" ref="D10:D17" si="4">INDEX($1:$1048576,MATCH(B10,AB:AB,0),14)</f>
        <v>0</v>
      </c>
      <c r="E10" s="644" t="s">
        <v>1715</v>
      </c>
      <c r="F10" s="751" t="s">
        <v>1453</v>
      </c>
      <c r="G10" s="644" t="s">
        <v>612</v>
      </c>
      <c r="H10" s="644" t="e">
        <f>_xlfn.IFNA(VLOOKUP(E10,#REF!,6,0),"")</f>
        <v>#REF!</v>
      </c>
      <c r="I10" s="644" t="e">
        <f>_xlfn.IFNA(VLOOKUP(F10,#REF!,6,0),"")</f>
        <v>#REF!</v>
      </c>
      <c r="J10" s="753"/>
      <c r="L10" s="750"/>
      <c r="M10" s="750"/>
      <c r="N10" s="750"/>
      <c r="O10" s="750"/>
      <c r="P10" s="738"/>
      <c r="Q10" s="738"/>
      <c r="R10" s="738"/>
      <c r="S10" s="738"/>
      <c r="V10" s="604" t="s">
        <v>1186</v>
      </c>
      <c r="W10" s="605" t="s">
        <v>1187</v>
      </c>
      <c r="X10" s="605" t="s">
        <v>557</v>
      </c>
      <c r="Y10" s="606" t="s">
        <v>1191</v>
      </c>
      <c r="Z10" s="606" t="s">
        <v>1192</v>
      </c>
      <c r="AA10" s="605" t="s">
        <v>1190</v>
      </c>
      <c r="AB10" s="624" t="s">
        <v>1518</v>
      </c>
      <c r="AD10">
        <f t="shared" si="1"/>
        <v>1</v>
      </c>
      <c r="AF10" s="463" t="s">
        <v>1540</v>
      </c>
      <c r="AG10" s="463">
        <f t="shared" si="2"/>
        <v>0</v>
      </c>
      <c r="AH10" s="463">
        <f t="shared" si="3"/>
        <v>1</v>
      </c>
      <c r="AI10" s="463" t="str">
        <f t="shared" si="0"/>
        <v>Not appl – IRB approach</v>
      </c>
    </row>
    <row r="11" spans="1:35" ht="21.75" customHeight="1">
      <c r="A11" s="643" t="s">
        <v>1818</v>
      </c>
      <c r="B11" s="644" t="s">
        <v>1515</v>
      </c>
      <c r="C11" s="666" t="s">
        <v>1465</v>
      </c>
      <c r="D11" s="644">
        <f t="shared" si="4"/>
        <v>0</v>
      </c>
      <c r="E11" s="644" t="s">
        <v>1715</v>
      </c>
      <c r="F11" s="751" t="s">
        <v>1453</v>
      </c>
      <c r="G11" s="644" t="s">
        <v>612</v>
      </c>
      <c r="H11" s="644" t="e">
        <f>_xlfn.IFNA(VLOOKUP(E11,#REF!,6,0),"")</f>
        <v>#REF!</v>
      </c>
      <c r="I11" s="644" t="e">
        <f>_xlfn.IFNA(VLOOKUP(F11,#REF!,6,0),"")</f>
        <v>#REF!</v>
      </c>
      <c r="J11" s="753"/>
      <c r="L11" s="750"/>
      <c r="M11" s="750"/>
      <c r="N11" s="750"/>
      <c r="O11" s="750"/>
      <c r="P11" s="738"/>
      <c r="Q11" s="738"/>
      <c r="R11" s="738"/>
      <c r="S11" s="738"/>
      <c r="V11" s="604" t="s">
        <v>1186</v>
      </c>
      <c r="W11" s="605" t="s">
        <v>1187</v>
      </c>
      <c r="X11" s="605" t="s">
        <v>1151</v>
      </c>
      <c r="Y11" s="606" t="s">
        <v>1193</v>
      </c>
      <c r="Z11" s="606" t="s">
        <v>1194</v>
      </c>
      <c r="AA11" s="605" t="s">
        <v>1195</v>
      </c>
      <c r="AB11" s="624" t="s">
        <v>1432</v>
      </c>
      <c r="AD11">
        <f t="shared" si="1"/>
        <v>1</v>
      </c>
      <c r="AF11" t="s">
        <v>1541</v>
      </c>
      <c r="AG11">
        <f t="shared" si="2"/>
        <v>1</v>
      </c>
      <c r="AH11">
        <f t="shared" si="3"/>
        <v>1</v>
      </c>
      <c r="AI11" t="str">
        <f t="shared" si="0"/>
        <v>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v>
      </c>
    </row>
    <row r="12" spans="1:35" ht="21.75" customHeight="1">
      <c r="A12" s="643" t="s">
        <v>1818</v>
      </c>
      <c r="B12" s="645" t="s">
        <v>1430</v>
      </c>
      <c r="C12" s="669"/>
      <c r="D12" s="645">
        <f t="shared" si="4"/>
        <v>0</v>
      </c>
      <c r="E12" s="676" t="s">
        <v>1714</v>
      </c>
      <c r="F12" s="752" t="s">
        <v>1452</v>
      </c>
      <c r="G12" s="645" t="s">
        <v>1105</v>
      </c>
      <c r="H12" s="645" t="e">
        <f>_xlfn.IFNA(VLOOKUP(E12,#REF!,6,0),"")</f>
        <v>#REF!</v>
      </c>
      <c r="I12" s="645" t="e">
        <f>_xlfn.IFNA(VLOOKUP(F12,#REF!,6,0),"")</f>
        <v>#REF!</v>
      </c>
      <c r="J12" s="753"/>
      <c r="L12" s="750"/>
      <c r="M12" s="750"/>
      <c r="N12" s="750"/>
      <c r="O12" s="750"/>
      <c r="P12" s="738"/>
      <c r="Q12" s="738"/>
      <c r="R12" s="738"/>
      <c r="S12" s="738"/>
      <c r="V12" s="604" t="s">
        <v>1198</v>
      </c>
      <c r="W12" s="606" t="s">
        <v>1199</v>
      </c>
      <c r="X12" s="605" t="s">
        <v>557</v>
      </c>
      <c r="Y12" s="606" t="s">
        <v>1200</v>
      </c>
      <c r="Z12" s="605" t="s">
        <v>1201</v>
      </c>
      <c r="AA12" s="605" t="s">
        <v>1202</v>
      </c>
      <c r="AB12" s="624" t="s">
        <v>1613</v>
      </c>
      <c r="AD12">
        <f t="shared" si="1"/>
        <v>1</v>
      </c>
      <c r="AF12" t="s">
        <v>1542</v>
      </c>
      <c r="AG12">
        <f t="shared" si="2"/>
        <v>1</v>
      </c>
      <c r="AH12">
        <f t="shared" si="3"/>
        <v>1</v>
      </c>
      <c r="AI12">
        <f t="shared" si="0"/>
        <v>0</v>
      </c>
    </row>
    <row r="13" spans="1:35" ht="21.75" customHeight="1">
      <c r="A13" s="643" t="s">
        <v>1818</v>
      </c>
      <c r="B13" s="645" t="s">
        <v>1605</v>
      </c>
      <c r="C13" s="669"/>
      <c r="D13" s="645">
        <f t="shared" si="4"/>
        <v>0</v>
      </c>
      <c r="E13" s="676" t="s">
        <v>1717</v>
      </c>
      <c r="F13" s="752" t="s">
        <v>1459</v>
      </c>
      <c r="G13" s="645" t="s">
        <v>1105</v>
      </c>
      <c r="H13" s="645" t="e">
        <f>_xlfn.IFNA(VLOOKUP(E13,#REF!,6,0),"")</f>
        <v>#REF!</v>
      </c>
      <c r="I13" s="645" t="e">
        <f>_xlfn.IFNA(VLOOKUP(F13,#REF!,6,0),"")</f>
        <v>#REF!</v>
      </c>
      <c r="J13" s="753"/>
      <c r="L13" s="750"/>
      <c r="M13" s="750"/>
      <c r="N13" s="750"/>
      <c r="O13" s="750"/>
      <c r="P13" s="738"/>
      <c r="Q13" s="738"/>
      <c r="R13" s="738"/>
      <c r="S13" s="738"/>
      <c r="V13" s="604" t="s">
        <v>1198</v>
      </c>
      <c r="W13" s="606" t="s">
        <v>1199</v>
      </c>
      <c r="X13" s="605" t="s">
        <v>557</v>
      </c>
      <c r="Y13" s="606" t="s">
        <v>1203</v>
      </c>
      <c r="Z13" s="605" t="s">
        <v>1204</v>
      </c>
      <c r="AA13" s="605" t="s">
        <v>1205</v>
      </c>
      <c r="AB13" s="624" t="s">
        <v>1612</v>
      </c>
      <c r="AD13">
        <f t="shared" si="1"/>
        <v>1</v>
      </c>
      <c r="AF13" s="463" t="s">
        <v>1543</v>
      </c>
      <c r="AG13" s="463">
        <f t="shared" si="2"/>
        <v>0</v>
      </c>
      <c r="AH13" s="463">
        <f t="shared" si="3"/>
        <v>0</v>
      </c>
      <c r="AI13" s="463" t="e">
        <f t="shared" si="0"/>
        <v>#N/A</v>
      </c>
    </row>
    <row r="14" spans="1:35" ht="21.75" customHeight="1">
      <c r="A14" s="643" t="s">
        <v>1818</v>
      </c>
      <c r="B14" s="645" t="s">
        <v>1025</v>
      </c>
      <c r="C14" s="669"/>
      <c r="D14" s="645">
        <f t="shared" si="4"/>
        <v>0</v>
      </c>
      <c r="E14" s="676" t="s">
        <v>1717</v>
      </c>
      <c r="F14" s="732"/>
      <c r="G14" s="645" t="s">
        <v>1105</v>
      </c>
      <c r="H14" s="645" t="e">
        <f>_xlfn.IFNA(VLOOKUP(F14,#REF!,6,0),"")</f>
        <v>#REF!</v>
      </c>
      <c r="I14" s="645" t="e">
        <f>_xlfn.IFNA(VLOOKUP(G14,#REF!,6,0),"")</f>
        <v>#REF!</v>
      </c>
      <c r="J14" s="753"/>
      <c r="L14" s="750"/>
      <c r="M14" s="750"/>
      <c r="N14" s="750"/>
      <c r="O14" s="750"/>
      <c r="P14" s="738"/>
      <c r="Q14" s="738"/>
      <c r="R14" s="738"/>
      <c r="S14" s="738"/>
      <c r="V14" s="604" t="s">
        <v>1208</v>
      </c>
      <c r="W14" s="606" t="s">
        <v>1209</v>
      </c>
      <c r="X14" s="605" t="s">
        <v>557</v>
      </c>
      <c r="Y14" s="606" t="s">
        <v>1210</v>
      </c>
      <c r="Z14" s="606" t="s">
        <v>1211</v>
      </c>
      <c r="AA14" s="605" t="s">
        <v>1212</v>
      </c>
      <c r="AB14" s="624" t="s">
        <v>1609</v>
      </c>
      <c r="AD14">
        <f t="shared" si="1"/>
        <v>1</v>
      </c>
      <c r="AF14" t="s">
        <v>1025</v>
      </c>
      <c r="AG14">
        <f t="shared" si="2"/>
        <v>1</v>
      </c>
      <c r="AH14">
        <f t="shared" si="3"/>
        <v>1</v>
      </c>
      <c r="AI14">
        <f t="shared" si="0"/>
        <v>0</v>
      </c>
    </row>
    <row r="15" spans="1:35" ht="21.75" customHeight="1">
      <c r="A15" s="643" t="s">
        <v>1818</v>
      </c>
      <c r="B15" s="645" t="s">
        <v>1525</v>
      </c>
      <c r="C15" s="669"/>
      <c r="D15" s="645">
        <f t="shared" si="4"/>
        <v>0</v>
      </c>
      <c r="E15" s="645" t="s">
        <v>1718</v>
      </c>
      <c r="F15" s="732"/>
      <c r="G15" s="645" t="s">
        <v>1105</v>
      </c>
      <c r="H15" s="645" t="e">
        <f>_xlfn.IFNA(VLOOKUP(F15,#REF!,6,0),"")</f>
        <v>#REF!</v>
      </c>
      <c r="I15" s="645" t="e">
        <f>_xlfn.IFNA(VLOOKUP(G15,#REF!,6,0),"")</f>
        <v>#REF!</v>
      </c>
      <c r="J15" s="753"/>
      <c r="L15" s="750"/>
      <c r="M15" s="750"/>
      <c r="N15" s="750"/>
      <c r="O15" s="750"/>
      <c r="P15" s="738"/>
      <c r="Q15" s="738"/>
      <c r="R15" s="738"/>
      <c r="S15" s="738"/>
      <c r="V15" s="604" t="s">
        <v>1208</v>
      </c>
      <c r="W15" s="606" t="s">
        <v>1209</v>
      </c>
      <c r="X15" s="605" t="s">
        <v>557</v>
      </c>
      <c r="Y15" s="606" t="s">
        <v>1213</v>
      </c>
      <c r="Z15" s="606" t="s">
        <v>1214</v>
      </c>
      <c r="AA15" s="605" t="s">
        <v>1212</v>
      </c>
      <c r="AB15" s="624" t="s">
        <v>1610</v>
      </c>
      <c r="AD15">
        <f t="shared" si="1"/>
        <v>1</v>
      </c>
      <c r="AF15" t="s">
        <v>1613</v>
      </c>
      <c r="AG15">
        <f t="shared" si="2"/>
        <v>1</v>
      </c>
      <c r="AH15">
        <f t="shared" si="3"/>
        <v>1</v>
      </c>
      <c r="AI15">
        <f t="shared" si="0"/>
        <v>0</v>
      </c>
    </row>
    <row r="16" spans="1:35" ht="21.75" customHeight="1">
      <c r="A16" s="643" t="s">
        <v>1818</v>
      </c>
      <c r="B16" s="645" t="s">
        <v>1522</v>
      </c>
      <c r="C16" s="669"/>
      <c r="D16" s="645">
        <f t="shared" si="4"/>
        <v>0</v>
      </c>
      <c r="E16" s="645" t="s">
        <v>1719</v>
      </c>
      <c r="F16" s="732"/>
      <c r="G16" s="645" t="s">
        <v>1105</v>
      </c>
      <c r="H16" s="645" t="e">
        <f>_xlfn.IFNA(VLOOKUP(F16,#REF!,6,0),"")</f>
        <v>#REF!</v>
      </c>
      <c r="I16" s="645" t="e">
        <f>_xlfn.IFNA(VLOOKUP(G16,#REF!,6,0),"")</f>
        <v>#REF!</v>
      </c>
      <c r="J16" s="753"/>
      <c r="L16" s="750"/>
      <c r="M16" s="750"/>
      <c r="N16" s="750"/>
      <c r="O16" s="750"/>
      <c r="P16" s="738"/>
      <c r="Q16" s="738"/>
      <c r="R16" s="738"/>
      <c r="S16" s="738"/>
      <c r="V16" s="604" t="s">
        <v>1208</v>
      </c>
      <c r="W16" s="606" t="s">
        <v>1209</v>
      </c>
      <c r="X16" s="605" t="s">
        <v>557</v>
      </c>
      <c r="Y16" s="606" t="s">
        <v>1215</v>
      </c>
      <c r="Z16" s="606" t="s">
        <v>1211</v>
      </c>
      <c r="AA16" s="605" t="s">
        <v>1212</v>
      </c>
      <c r="AB16" s="624" t="s">
        <v>1611</v>
      </c>
      <c r="AD16">
        <f t="shared" si="1"/>
        <v>1</v>
      </c>
      <c r="AF16" t="s">
        <v>1612</v>
      </c>
      <c r="AG16">
        <f t="shared" si="2"/>
        <v>1</v>
      </c>
      <c r="AH16">
        <f t="shared" si="3"/>
        <v>1</v>
      </c>
      <c r="AI16">
        <f t="shared" si="0"/>
        <v>0</v>
      </c>
    </row>
    <row r="17" spans="1:35" ht="21.75" customHeight="1">
      <c r="A17" s="643" t="s">
        <v>1818</v>
      </c>
      <c r="B17" s="718" t="s">
        <v>1585</v>
      </c>
      <c r="C17" s="718" t="s">
        <v>1466</v>
      </c>
      <c r="D17" s="718">
        <f t="shared" si="4"/>
        <v>0</v>
      </c>
      <c r="E17" s="718" t="s">
        <v>1724</v>
      </c>
      <c r="F17" s="718" t="s">
        <v>1460</v>
      </c>
      <c r="G17" s="718" t="s">
        <v>1470</v>
      </c>
      <c r="H17" s="718" t="e">
        <f>_xlfn.IFNA(VLOOKUP(F17,#REF!,6,0),"")</f>
        <v>#REF!</v>
      </c>
      <c r="I17" s="718" t="e">
        <f>_xlfn.IFNA(VLOOKUP(G17,#REF!,6,0),"")</f>
        <v>#REF!</v>
      </c>
      <c r="J17" s="753"/>
      <c r="L17" s="750"/>
      <c r="M17" s="750"/>
      <c r="N17" s="750"/>
      <c r="O17" s="750"/>
      <c r="P17" s="738"/>
      <c r="Q17" s="738"/>
      <c r="R17" s="738"/>
      <c r="S17" s="738"/>
      <c r="V17" s="604" t="s">
        <v>1221</v>
      </c>
      <c r="W17" s="606" t="s">
        <v>1222</v>
      </c>
      <c r="X17" s="605" t="s">
        <v>557</v>
      </c>
      <c r="Y17" s="606" t="s">
        <v>1029</v>
      </c>
      <c r="Z17" s="605" t="s">
        <v>1226</v>
      </c>
      <c r="AA17" s="605" t="s">
        <v>1227</v>
      </c>
      <c r="AB17" s="624" t="s">
        <v>986</v>
      </c>
      <c r="AD17">
        <f t="shared" si="1"/>
        <v>1</v>
      </c>
      <c r="AF17" t="s">
        <v>1439</v>
      </c>
      <c r="AG17">
        <f t="shared" si="2"/>
        <v>1</v>
      </c>
      <c r="AH17">
        <f t="shared" si="3"/>
        <v>1</v>
      </c>
      <c r="AI17">
        <f t="shared" si="0"/>
        <v>0</v>
      </c>
    </row>
    <row r="18" spans="1:35" ht="21.75" customHeight="1">
      <c r="A18" s="643" t="s">
        <v>1818</v>
      </c>
      <c r="B18" s="645" t="s">
        <v>1606</v>
      </c>
      <c r="C18" s="669"/>
      <c r="D18" s="645" t="s">
        <v>1707</v>
      </c>
      <c r="E18" s="645"/>
      <c r="F18" s="720"/>
      <c r="G18" s="645" t="s">
        <v>1105</v>
      </c>
      <c r="H18" s="645" t="e">
        <f>_xlfn.IFNA(VLOOKUP(F18,#REF!,6,0),"")</f>
        <v>#REF!</v>
      </c>
      <c r="I18" s="645" t="e">
        <f>_xlfn.IFNA(VLOOKUP(G18,#REF!,6,0),"")</f>
        <v>#REF!</v>
      </c>
      <c r="J18" s="753"/>
      <c r="L18" s="750"/>
      <c r="M18" s="750"/>
      <c r="N18" s="750"/>
      <c r="O18" s="750"/>
      <c r="P18" s="738"/>
      <c r="Q18" s="738"/>
      <c r="R18" s="738"/>
      <c r="S18" s="738"/>
      <c r="V18" s="604" t="s">
        <v>1221</v>
      </c>
      <c r="W18" s="606" t="s">
        <v>1222</v>
      </c>
      <c r="X18" s="605" t="s">
        <v>557</v>
      </c>
      <c r="Y18" s="606" t="s">
        <v>1229</v>
      </c>
      <c r="Z18" s="605" t="s">
        <v>1230</v>
      </c>
      <c r="AA18" s="605" t="s">
        <v>1231</v>
      </c>
      <c r="AB18" s="624" t="s">
        <v>987</v>
      </c>
      <c r="AD18">
        <f t="shared" si="1"/>
        <v>1</v>
      </c>
      <c r="AF18" t="s">
        <v>1527</v>
      </c>
      <c r="AG18">
        <f t="shared" si="2"/>
        <v>1</v>
      </c>
      <c r="AH18">
        <f t="shared" si="3"/>
        <v>1</v>
      </c>
      <c r="AI18">
        <f t="shared" si="0"/>
        <v>0</v>
      </c>
    </row>
    <row r="19" spans="1:35" ht="21.75" customHeight="1">
      <c r="A19" s="643" t="s">
        <v>1818</v>
      </c>
      <c r="B19" s="718" t="s">
        <v>1028</v>
      </c>
      <c r="C19" s="718" t="e">
        <f>_xlfn.IFNA(VLOOKUP($B19,#REF!,2,0),"")</f>
        <v>#REF!</v>
      </c>
      <c r="D19" s="718">
        <f t="shared" ref="D19:D33" si="5">INDEX($1:$1048576,MATCH(B19,AB:AB,0),14)</f>
        <v>0</v>
      </c>
      <c r="E19" s="718" t="s">
        <v>1727</v>
      </c>
      <c r="F19" s="718" t="e">
        <f>_xlfn.IFNA(VLOOKUP($B19,#REF!,4,0),"")</f>
        <v>#REF!</v>
      </c>
      <c r="G19" s="718" t="s">
        <v>1449</v>
      </c>
      <c r="H19" s="718" t="e">
        <f>_xlfn.IFNA(VLOOKUP(F19,#REF!,6,0),"")</f>
        <v>#REF!</v>
      </c>
      <c r="I19" s="718" t="e">
        <f>_xlfn.IFNA(VLOOKUP(G19,#REF!,6,0),"")</f>
        <v>#REF!</v>
      </c>
      <c r="J19" s="753"/>
      <c r="L19" s="750"/>
      <c r="M19" s="750"/>
      <c r="N19" s="750"/>
      <c r="O19" s="750"/>
      <c r="P19" s="738"/>
      <c r="Q19" s="738"/>
      <c r="R19" s="738"/>
      <c r="S19" s="738"/>
      <c r="V19" s="604" t="s">
        <v>1234</v>
      </c>
      <c r="W19" s="606" t="s">
        <v>1235</v>
      </c>
      <c r="X19" s="605" t="s">
        <v>557</v>
      </c>
      <c r="Y19" s="606" t="s">
        <v>1242</v>
      </c>
      <c r="Z19" s="606" t="s">
        <v>1243</v>
      </c>
      <c r="AA19" s="605" t="s">
        <v>1244</v>
      </c>
      <c r="AB19" s="624" t="s">
        <v>1436</v>
      </c>
      <c r="AD19">
        <f t="shared" si="1"/>
        <v>1</v>
      </c>
      <c r="AF19" t="s">
        <v>1521</v>
      </c>
      <c r="AG19">
        <f t="shared" si="2"/>
        <v>1</v>
      </c>
      <c r="AH19">
        <f t="shared" si="3"/>
        <v>1</v>
      </c>
      <c r="AI19">
        <f t="shared" si="0"/>
        <v>0</v>
      </c>
    </row>
    <row r="20" spans="1:35" ht="21.75" customHeight="1">
      <c r="A20" s="643" t="s">
        <v>1818</v>
      </c>
      <c r="B20" s="647" t="s">
        <v>1436</v>
      </c>
      <c r="C20" s="667" t="e">
        <f>_xlfn.IFNA(VLOOKUP($B20,#REF!,2,0),"")</f>
        <v>#REF!</v>
      </c>
      <c r="D20" s="647">
        <f t="shared" si="5"/>
        <v>0</v>
      </c>
      <c r="E20" s="647" t="s">
        <v>1720</v>
      </c>
      <c r="F20" s="721" t="e">
        <f>_xlfn.IFNA(VLOOKUP($B20,#REF!,4,0),"")</f>
        <v>#REF!</v>
      </c>
      <c r="G20" s="647" t="s">
        <v>988</v>
      </c>
      <c r="H20" s="647" t="e">
        <f>_xlfn.IFNA(VLOOKUP(F20,#REF!,6,0),"")</f>
        <v>#REF!</v>
      </c>
      <c r="I20" s="647" t="e">
        <f>_xlfn.IFNA(VLOOKUP(G20,#REF!,6,0),"")</f>
        <v>#REF!</v>
      </c>
      <c r="J20" s="753"/>
      <c r="L20" s="750"/>
      <c r="M20" s="750"/>
      <c r="N20" s="750"/>
      <c r="O20" s="750"/>
      <c r="P20" s="738"/>
      <c r="Q20" s="738"/>
      <c r="R20" s="738"/>
      <c r="S20" s="738"/>
      <c r="V20" s="604" t="s">
        <v>1234</v>
      </c>
      <c r="W20" s="606" t="s">
        <v>1235</v>
      </c>
      <c r="X20" s="605" t="s">
        <v>557</v>
      </c>
      <c r="Y20" s="606" t="s">
        <v>1245</v>
      </c>
      <c r="Z20" s="606" t="s">
        <v>1246</v>
      </c>
      <c r="AA20" s="605" t="s">
        <v>1247</v>
      </c>
      <c r="AB20" s="624" t="s">
        <v>1524</v>
      </c>
      <c r="AC20" s="197"/>
      <c r="AD20">
        <f t="shared" si="1"/>
        <v>1</v>
      </c>
      <c r="AF20" t="s">
        <v>1440</v>
      </c>
      <c r="AG20">
        <f t="shared" si="2"/>
        <v>1</v>
      </c>
      <c r="AH20">
        <f t="shared" si="3"/>
        <v>1</v>
      </c>
      <c r="AI20">
        <f t="shared" si="0"/>
        <v>0</v>
      </c>
    </row>
    <row r="21" spans="1:35" ht="21.75" customHeight="1">
      <c r="A21" s="643" t="s">
        <v>1818</v>
      </c>
      <c r="B21" s="644" t="s">
        <v>1524</v>
      </c>
      <c r="C21" s="666" t="e">
        <f>_xlfn.IFNA(VLOOKUP($B21,#REF!,2,0),"")</f>
        <v>#REF!</v>
      </c>
      <c r="D21" s="644">
        <f t="shared" si="5"/>
        <v>0</v>
      </c>
      <c r="E21" s="644" t="s">
        <v>1720</v>
      </c>
      <c r="F21" s="719" t="e">
        <f>_xlfn.IFNA(VLOOKUP($B21,#REF!,4,0),"")</f>
        <v>#REF!</v>
      </c>
      <c r="G21" s="644" t="s">
        <v>612</v>
      </c>
      <c r="H21" s="644" t="e">
        <f>_xlfn.IFNA(VLOOKUP(F21,#REF!,6,0),"")</f>
        <v>#REF!</v>
      </c>
      <c r="I21" s="644" t="e">
        <f>_xlfn.IFNA(VLOOKUP(G21,#REF!,6,0),"")</f>
        <v>#REF!</v>
      </c>
      <c r="J21" s="753"/>
      <c r="L21" s="750"/>
      <c r="M21" s="750"/>
      <c r="N21" s="750"/>
      <c r="O21" s="750"/>
      <c r="P21" s="738"/>
      <c r="Q21" s="738"/>
      <c r="R21" s="738"/>
      <c r="S21" s="738"/>
      <c r="V21" s="604" t="s">
        <v>1234</v>
      </c>
      <c r="W21" s="606" t="s">
        <v>1235</v>
      </c>
      <c r="X21" s="605" t="s">
        <v>557</v>
      </c>
      <c r="Y21" s="606" t="s">
        <v>1248</v>
      </c>
      <c r="Z21" s="606" t="s">
        <v>1249</v>
      </c>
      <c r="AA21" s="605" t="s">
        <v>1250</v>
      </c>
      <c r="AB21" s="624" t="s">
        <v>1437</v>
      </c>
      <c r="AD21">
        <f t="shared" si="1"/>
        <v>1</v>
      </c>
      <c r="AF21" t="s">
        <v>1441</v>
      </c>
      <c r="AG21">
        <f t="shared" si="2"/>
        <v>1</v>
      </c>
      <c r="AH21">
        <f t="shared" si="3"/>
        <v>1</v>
      </c>
      <c r="AI21">
        <f t="shared" si="0"/>
        <v>0</v>
      </c>
    </row>
    <row r="22" spans="1:35" ht="21.75" customHeight="1">
      <c r="A22" s="643" t="s">
        <v>1818</v>
      </c>
      <c r="B22" s="647" t="s">
        <v>1439</v>
      </c>
      <c r="C22" s="667" t="e">
        <f>_xlfn.IFNA(VLOOKUP($B22,#REF!,2,0),"")</f>
        <v>#REF!</v>
      </c>
      <c r="D22" s="647">
        <f t="shared" si="5"/>
        <v>0</v>
      </c>
      <c r="E22" s="647" t="s">
        <v>1720</v>
      </c>
      <c r="F22" s="721" t="e">
        <f>_xlfn.IFNA(VLOOKUP($B22,#REF!,4,0),"")</f>
        <v>#REF!</v>
      </c>
      <c r="G22" s="647" t="s">
        <v>988</v>
      </c>
      <c r="H22" s="647" t="e">
        <f>_xlfn.IFNA(VLOOKUP(F22,#REF!,6,0),"")</f>
        <v>#REF!</v>
      </c>
      <c r="I22" s="647" t="e">
        <f>_xlfn.IFNA(VLOOKUP(G22,#REF!,6,0),"")</f>
        <v>#REF!</v>
      </c>
      <c r="J22" s="753"/>
      <c r="L22" s="750"/>
      <c r="M22" s="750"/>
      <c r="N22" s="750"/>
      <c r="O22" s="750"/>
      <c r="P22" s="738"/>
      <c r="Q22" s="738"/>
      <c r="R22" s="738"/>
      <c r="S22" s="738"/>
      <c r="V22" s="604" t="s">
        <v>1234</v>
      </c>
      <c r="W22" s="606" t="s">
        <v>1235</v>
      </c>
      <c r="X22" s="605" t="s">
        <v>557</v>
      </c>
      <c r="Y22" s="606" t="s">
        <v>1251</v>
      </c>
      <c r="Z22" s="606" t="s">
        <v>1243</v>
      </c>
      <c r="AA22" s="605" t="s">
        <v>1252</v>
      </c>
      <c r="AB22" s="661" t="s">
        <v>1607</v>
      </c>
      <c r="AC22" s="662" t="s">
        <v>1689</v>
      </c>
      <c r="AD22">
        <f t="shared" si="1"/>
        <v>1</v>
      </c>
      <c r="AF22" t="s">
        <v>1442</v>
      </c>
      <c r="AG22">
        <f t="shared" si="2"/>
        <v>1</v>
      </c>
      <c r="AH22">
        <f t="shared" si="3"/>
        <v>1</v>
      </c>
      <c r="AI22">
        <f t="shared" si="0"/>
        <v>0</v>
      </c>
    </row>
    <row r="23" spans="1:35" ht="21.75" customHeight="1">
      <c r="A23" s="643" t="s">
        <v>1818</v>
      </c>
      <c r="B23" s="647" t="s">
        <v>1527</v>
      </c>
      <c r="C23" s="667" t="e">
        <f>_xlfn.IFNA(VLOOKUP($B23,#REF!,2,0),"")</f>
        <v>#REF!</v>
      </c>
      <c r="D23" s="647">
        <f t="shared" si="5"/>
        <v>0</v>
      </c>
      <c r="E23" s="647" t="s">
        <v>1720</v>
      </c>
      <c r="F23" s="721" t="e">
        <f>_xlfn.IFNA(VLOOKUP($B23,#REF!,4,0),"")</f>
        <v>#REF!</v>
      </c>
      <c r="G23" s="647" t="s">
        <v>988</v>
      </c>
      <c r="H23" s="647" t="e">
        <f>_xlfn.IFNA(VLOOKUP(F23,#REF!,6,0),"")</f>
        <v>#REF!</v>
      </c>
      <c r="I23" s="647" t="e">
        <f>_xlfn.IFNA(VLOOKUP(G23,#REF!,6,0),"")</f>
        <v>#REF!</v>
      </c>
      <c r="J23" s="753"/>
      <c r="L23" s="750"/>
      <c r="M23" s="750"/>
      <c r="N23" s="750"/>
      <c r="O23" s="750"/>
      <c r="P23" s="738"/>
      <c r="Q23" s="738"/>
      <c r="R23" s="738"/>
      <c r="S23" s="738"/>
      <c r="V23" s="604" t="s">
        <v>1234</v>
      </c>
      <c r="W23" s="606" t="s">
        <v>1235</v>
      </c>
      <c r="X23" s="605" t="s">
        <v>557</v>
      </c>
      <c r="Y23" s="606" t="s">
        <v>1036</v>
      </c>
      <c r="Z23" s="606" t="s">
        <v>1253</v>
      </c>
      <c r="AA23" s="605" t="s">
        <v>1244</v>
      </c>
      <c r="AB23" s="624" t="s">
        <v>1439</v>
      </c>
      <c r="AD23">
        <f t="shared" si="1"/>
        <v>1</v>
      </c>
      <c r="AF23" t="s">
        <v>1443</v>
      </c>
      <c r="AG23">
        <f t="shared" si="2"/>
        <v>1</v>
      </c>
      <c r="AH23">
        <f t="shared" si="3"/>
        <v>1</v>
      </c>
      <c r="AI23">
        <f t="shared" si="0"/>
        <v>0</v>
      </c>
    </row>
    <row r="24" spans="1:35" ht="21.75" customHeight="1">
      <c r="A24" s="643" t="s">
        <v>1818</v>
      </c>
      <c r="B24" s="647" t="s">
        <v>1521</v>
      </c>
      <c r="C24" s="667" t="e">
        <f>_xlfn.IFNA(VLOOKUP($B24,#REF!,2,0),"")</f>
        <v>#REF!</v>
      </c>
      <c r="D24" s="647">
        <f t="shared" si="5"/>
        <v>0</v>
      </c>
      <c r="E24" s="647" t="s">
        <v>1720</v>
      </c>
      <c r="F24" s="721" t="e">
        <f>_xlfn.IFNA(VLOOKUP($B24,#REF!,4,0),"")</f>
        <v>#REF!</v>
      </c>
      <c r="G24" s="647" t="s">
        <v>988</v>
      </c>
      <c r="H24" s="647" t="e">
        <f>_xlfn.IFNA(VLOOKUP(F24,#REF!,6,0),"")</f>
        <v>#REF!</v>
      </c>
      <c r="I24" s="647" t="e">
        <f>_xlfn.IFNA(VLOOKUP(G24,#REF!,6,0),"")</f>
        <v>#REF!</v>
      </c>
      <c r="J24" s="753"/>
      <c r="L24" s="750"/>
      <c r="M24" s="750"/>
      <c r="N24" s="750"/>
      <c r="O24" s="750"/>
      <c r="P24" s="738"/>
      <c r="Q24" s="738"/>
      <c r="R24" s="738"/>
      <c r="S24" s="738"/>
      <c r="V24" s="604" t="s">
        <v>1234</v>
      </c>
      <c r="W24" s="606" t="s">
        <v>1235</v>
      </c>
      <c r="X24" s="605" t="s">
        <v>557</v>
      </c>
      <c r="Y24" s="606" t="s">
        <v>1254</v>
      </c>
      <c r="Z24" s="606" t="s">
        <v>1253</v>
      </c>
      <c r="AA24" s="605" t="s">
        <v>1252</v>
      </c>
      <c r="AB24" s="624" t="s">
        <v>1527</v>
      </c>
      <c r="AD24">
        <f t="shared" si="1"/>
        <v>1</v>
      </c>
      <c r="AF24" t="s">
        <v>1444</v>
      </c>
      <c r="AG24">
        <f t="shared" si="2"/>
        <v>1</v>
      </c>
      <c r="AH24">
        <f t="shared" si="3"/>
        <v>1</v>
      </c>
      <c r="AI24">
        <f t="shared" si="0"/>
        <v>0</v>
      </c>
    </row>
    <row r="25" spans="1:35" ht="21.75" customHeight="1">
      <c r="A25" s="643" t="s">
        <v>1818</v>
      </c>
      <c r="B25" s="647" t="s">
        <v>1440</v>
      </c>
      <c r="C25" s="667" t="e">
        <f>_xlfn.IFNA(VLOOKUP($B25,#REF!,2,0),"")</f>
        <v>#REF!</v>
      </c>
      <c r="D25" s="647">
        <f t="shared" si="5"/>
        <v>0</v>
      </c>
      <c r="E25" s="647" t="s">
        <v>1720</v>
      </c>
      <c r="F25" s="721" t="e">
        <f>_xlfn.IFNA(VLOOKUP($B25,#REF!,4,0),"")</f>
        <v>#REF!</v>
      </c>
      <c r="G25" s="647" t="s">
        <v>988</v>
      </c>
      <c r="H25" s="647" t="e">
        <f>_xlfn.IFNA(VLOOKUP(F25,#REF!,6,0),"")</f>
        <v>#REF!</v>
      </c>
      <c r="I25" s="647" t="e">
        <f>_xlfn.IFNA(VLOOKUP(G25,#REF!,6,0),"")</f>
        <v>#REF!</v>
      </c>
      <c r="J25" s="753"/>
      <c r="L25" s="750"/>
      <c r="M25" s="750"/>
      <c r="N25" s="750"/>
      <c r="O25" s="750"/>
      <c r="P25" s="738"/>
      <c r="Q25" s="738"/>
      <c r="R25" s="738"/>
      <c r="S25" s="738"/>
      <c r="V25" s="604" t="s">
        <v>1234</v>
      </c>
      <c r="W25" s="606" t="s">
        <v>1235</v>
      </c>
      <c r="X25" s="605" t="s">
        <v>557</v>
      </c>
      <c r="Y25" s="606" t="s">
        <v>1255</v>
      </c>
      <c r="Z25" s="606" t="s">
        <v>1256</v>
      </c>
      <c r="AA25" s="605" t="s">
        <v>1257</v>
      </c>
      <c r="AB25" s="624" t="s">
        <v>1521</v>
      </c>
      <c r="AD25">
        <f t="shared" si="1"/>
        <v>1</v>
      </c>
      <c r="AF25" t="s">
        <v>1436</v>
      </c>
      <c r="AG25">
        <f t="shared" si="2"/>
        <v>1</v>
      </c>
      <c r="AH25">
        <f t="shared" si="3"/>
        <v>1</v>
      </c>
      <c r="AI25">
        <f t="shared" si="0"/>
        <v>0</v>
      </c>
    </row>
    <row r="26" spans="1:35" ht="21.75" customHeight="1">
      <c r="A26" s="643" t="s">
        <v>1818</v>
      </c>
      <c r="B26" s="647" t="s">
        <v>1441</v>
      </c>
      <c r="C26" s="667" t="e">
        <f>_xlfn.IFNA(VLOOKUP($B26,#REF!,2,0),"")</f>
        <v>#REF!</v>
      </c>
      <c r="D26" s="647">
        <f t="shared" si="5"/>
        <v>0</v>
      </c>
      <c r="E26" s="647" t="s">
        <v>1720</v>
      </c>
      <c r="F26" s="721" t="e">
        <f>_xlfn.IFNA(VLOOKUP($B26,#REF!,4,0),"")</f>
        <v>#REF!</v>
      </c>
      <c r="G26" s="647" t="s">
        <v>988</v>
      </c>
      <c r="H26" s="647" t="e">
        <f>_xlfn.IFNA(VLOOKUP(F26,#REF!,6,0),"")</f>
        <v>#REF!</v>
      </c>
      <c r="I26" s="647" t="e">
        <f>_xlfn.IFNA(VLOOKUP(G26,#REF!,6,0),"")</f>
        <v>#REF!</v>
      </c>
      <c r="J26" s="753"/>
      <c r="L26" s="750"/>
      <c r="M26" s="750"/>
      <c r="N26" s="750"/>
      <c r="O26" s="750"/>
      <c r="P26" s="738"/>
      <c r="Q26" s="738"/>
      <c r="R26" s="738"/>
      <c r="S26" s="738"/>
      <c r="V26" s="604" t="s">
        <v>1234</v>
      </c>
      <c r="W26" s="606" t="s">
        <v>1235</v>
      </c>
      <c r="X26" s="605" t="s">
        <v>557</v>
      </c>
      <c r="Y26" s="606" t="s">
        <v>1034</v>
      </c>
      <c r="Z26" s="606" t="s">
        <v>1258</v>
      </c>
      <c r="AA26" s="606" t="s">
        <v>1259</v>
      </c>
      <c r="AB26" s="624" t="s">
        <v>1440</v>
      </c>
      <c r="AD26">
        <f t="shared" si="1"/>
        <v>1</v>
      </c>
      <c r="AF26" s="463" t="s">
        <v>1537</v>
      </c>
      <c r="AG26" s="463">
        <f t="shared" si="2"/>
        <v>0</v>
      </c>
      <c r="AH26" s="463">
        <f t="shared" si="3"/>
        <v>0</v>
      </c>
      <c r="AI26" s="463" t="e">
        <f t="shared" si="0"/>
        <v>#N/A</v>
      </c>
    </row>
    <row r="27" spans="1:35" ht="21.75" customHeight="1">
      <c r="A27" s="643" t="s">
        <v>1818</v>
      </c>
      <c r="B27" s="647" t="s">
        <v>1442</v>
      </c>
      <c r="C27" s="667" t="e">
        <f>_xlfn.IFNA(VLOOKUP($B27,#REF!,2,0),"")</f>
        <v>#REF!</v>
      </c>
      <c r="D27" s="647">
        <f t="shared" si="5"/>
        <v>0</v>
      </c>
      <c r="E27" s="647" t="s">
        <v>1720</v>
      </c>
      <c r="F27" s="721" t="e">
        <f>_xlfn.IFNA(VLOOKUP($B27,#REF!,4,0),"")</f>
        <v>#REF!</v>
      </c>
      <c r="G27" s="647" t="s">
        <v>988</v>
      </c>
      <c r="H27" s="647" t="e">
        <f>_xlfn.IFNA(VLOOKUP(F27,#REF!,6,0),"")</f>
        <v>#REF!</v>
      </c>
      <c r="I27" s="647" t="e">
        <f>_xlfn.IFNA(VLOOKUP(G27,#REF!,6,0),"")</f>
        <v>#REF!</v>
      </c>
      <c r="J27" s="753"/>
      <c r="L27" s="750"/>
      <c r="M27" s="750"/>
      <c r="N27" s="750"/>
      <c r="O27" s="750"/>
      <c r="P27" s="738"/>
      <c r="Q27" s="738"/>
      <c r="R27" s="738"/>
      <c r="S27" s="738"/>
      <c r="V27" s="604" t="s">
        <v>1234</v>
      </c>
      <c r="W27" s="606" t="s">
        <v>1235</v>
      </c>
      <c r="X27" s="605" t="s">
        <v>557</v>
      </c>
      <c r="Y27" s="606" t="s">
        <v>1030</v>
      </c>
      <c r="Z27" s="606" t="s">
        <v>1260</v>
      </c>
      <c r="AA27" s="606" t="s">
        <v>1261</v>
      </c>
      <c r="AB27" s="624" t="s">
        <v>1441</v>
      </c>
      <c r="AD27">
        <f t="shared" si="1"/>
        <v>1</v>
      </c>
      <c r="AF27" t="s">
        <v>1437</v>
      </c>
      <c r="AG27">
        <f t="shared" si="2"/>
        <v>1</v>
      </c>
      <c r="AH27">
        <f t="shared" si="3"/>
        <v>1</v>
      </c>
      <c r="AI27">
        <f t="shared" si="0"/>
        <v>0</v>
      </c>
    </row>
    <row r="28" spans="1:35" ht="21.75" customHeight="1">
      <c r="A28" s="643" t="s">
        <v>1818</v>
      </c>
      <c r="B28" s="644" t="s">
        <v>1443</v>
      </c>
      <c r="C28" s="666" t="e">
        <f>_xlfn.IFNA(VLOOKUP($B28,#REF!,2,0),"")</f>
        <v>#REF!</v>
      </c>
      <c r="D28" s="644">
        <f t="shared" si="5"/>
        <v>0</v>
      </c>
      <c r="E28" s="644" t="s">
        <v>1720</v>
      </c>
      <c r="F28" s="719" t="e">
        <f>_xlfn.IFNA(VLOOKUP($B28,#REF!,4,0),"")</f>
        <v>#REF!</v>
      </c>
      <c r="G28" s="678" t="s">
        <v>1734</v>
      </c>
      <c r="H28" s="644" t="e">
        <f>_xlfn.IFNA(VLOOKUP(F28,#REF!,6,0),"")</f>
        <v>#REF!</v>
      </c>
      <c r="I28" s="644" t="e">
        <f>_xlfn.IFNA(VLOOKUP(G28,#REF!,6,0),"")</f>
        <v>#REF!</v>
      </c>
      <c r="J28" s="753"/>
      <c r="L28" s="750"/>
      <c r="M28" s="750"/>
      <c r="N28" s="750"/>
      <c r="O28" s="750"/>
      <c r="P28" s="738"/>
      <c r="Q28" s="738"/>
      <c r="R28" s="738"/>
      <c r="S28" s="738"/>
      <c r="V28" s="604" t="s">
        <v>1234</v>
      </c>
      <c r="W28" s="606" t="s">
        <v>1235</v>
      </c>
      <c r="X28" s="605" t="s">
        <v>557</v>
      </c>
      <c r="Y28" s="606" t="s">
        <v>1262</v>
      </c>
      <c r="Z28" s="606" t="s">
        <v>1253</v>
      </c>
      <c r="AA28" s="606" t="s">
        <v>1252</v>
      </c>
      <c r="AB28" s="624" t="s">
        <v>1442</v>
      </c>
      <c r="AD28">
        <f t="shared" si="1"/>
        <v>1</v>
      </c>
      <c r="AF28" s="659" t="s">
        <v>1438</v>
      </c>
      <c r="AG28" s="660">
        <f>COUNTIF($B$3:$B$65,"EU CR2-A")</f>
        <v>1</v>
      </c>
      <c r="AH28" s="660">
        <f>COUNTIF($AB$3:$AB$110,"EU CR2-A")</f>
        <v>1</v>
      </c>
      <c r="AI28" s="660" t="str">
        <f>VLOOKUP("EU CR2-A",$AB$3:$AC$110,2,0)</f>
        <v>EU CR2a показваме като EU CR2-A</v>
      </c>
    </row>
    <row r="29" spans="1:35" ht="21.75" customHeight="1">
      <c r="A29" s="643" t="s">
        <v>1818</v>
      </c>
      <c r="B29" s="647" t="s">
        <v>1444</v>
      </c>
      <c r="C29" s="667" t="e">
        <f>_xlfn.IFNA(VLOOKUP($B29,#REF!,2,0),"")</f>
        <v>#REF!</v>
      </c>
      <c r="D29" s="647">
        <f t="shared" si="5"/>
        <v>0</v>
      </c>
      <c r="E29" s="647" t="s">
        <v>1720</v>
      </c>
      <c r="F29" s="721" t="e">
        <f>_xlfn.IFNA(VLOOKUP($B29,#REF!,4,0),"")</f>
        <v>#REF!</v>
      </c>
      <c r="G29" s="647" t="s">
        <v>988</v>
      </c>
      <c r="H29" s="647" t="e">
        <f>_xlfn.IFNA(VLOOKUP(F29,#REF!,6,0),"")</f>
        <v>#REF!</v>
      </c>
      <c r="I29" s="647" t="e">
        <f>_xlfn.IFNA(VLOOKUP(G29,#REF!,6,0),"")</f>
        <v>#REF!</v>
      </c>
      <c r="J29" s="753"/>
      <c r="L29" s="750"/>
      <c r="M29" s="750"/>
      <c r="N29" s="750"/>
      <c r="O29" s="750"/>
      <c r="P29" s="738"/>
      <c r="Q29" s="738"/>
      <c r="R29" s="738"/>
      <c r="S29" s="738"/>
      <c r="V29" s="604" t="s">
        <v>1234</v>
      </c>
      <c r="W29" s="606" t="s">
        <v>1235</v>
      </c>
      <c r="X29" s="605" t="s">
        <v>557</v>
      </c>
      <c r="Y29" s="606" t="s">
        <v>1032</v>
      </c>
      <c r="Z29" s="606" t="s">
        <v>1253</v>
      </c>
      <c r="AA29" s="605" t="s">
        <v>1244</v>
      </c>
      <c r="AB29" s="624" t="s">
        <v>1443</v>
      </c>
      <c r="AD29">
        <f t="shared" si="1"/>
        <v>1</v>
      </c>
      <c r="AF29" t="s">
        <v>1522</v>
      </c>
      <c r="AG29">
        <f t="shared" si="2"/>
        <v>1</v>
      </c>
      <c r="AH29">
        <f t="shared" ref="AH29:AH53" si="6">COUNTIF($AB$3:$AB$110,AF29)</f>
        <v>1</v>
      </c>
      <c r="AI29">
        <f t="shared" ref="AI29:AI53" si="7">VLOOKUP($AF29,$AB$3:$AC$110,2,0)</f>
        <v>0</v>
      </c>
    </row>
    <row r="30" spans="1:35" ht="21.75" customHeight="1">
      <c r="A30" s="643" t="s">
        <v>1818</v>
      </c>
      <c r="B30" s="647" t="s">
        <v>1437</v>
      </c>
      <c r="C30" s="667" t="e">
        <f>_xlfn.IFNA(VLOOKUP($B30,#REF!,2,0),"")</f>
        <v>#REF!</v>
      </c>
      <c r="D30" s="647">
        <f t="shared" si="5"/>
        <v>0</v>
      </c>
      <c r="E30" s="647" t="s">
        <v>1720</v>
      </c>
      <c r="F30" s="721" t="e">
        <f>_xlfn.IFNA(VLOOKUP($B30,#REF!,4,0),"")</f>
        <v>#REF!</v>
      </c>
      <c r="G30" s="647" t="s">
        <v>988</v>
      </c>
      <c r="H30" s="647" t="e">
        <f>_xlfn.IFNA(VLOOKUP(F30,#REF!,6,0),"")</f>
        <v>#REF!</v>
      </c>
      <c r="I30" s="647" t="e">
        <f>_xlfn.IFNA(VLOOKUP(G30,#REF!,6,0),"")</f>
        <v>#REF!</v>
      </c>
      <c r="J30" s="753"/>
      <c r="L30" s="750"/>
      <c r="M30" s="750"/>
      <c r="N30" s="750"/>
      <c r="O30" s="750"/>
      <c r="P30" s="738"/>
      <c r="Q30" s="738"/>
      <c r="R30" s="738"/>
      <c r="S30" s="738"/>
      <c r="V30" s="604" t="s">
        <v>1234</v>
      </c>
      <c r="W30" s="606" t="s">
        <v>1235</v>
      </c>
      <c r="X30" s="605" t="s">
        <v>557</v>
      </c>
      <c r="Y30" s="606" t="s">
        <v>1033</v>
      </c>
      <c r="Z30" s="606" t="s">
        <v>1253</v>
      </c>
      <c r="AA30" s="605" t="s">
        <v>1252</v>
      </c>
      <c r="AB30" s="624" t="s">
        <v>1444</v>
      </c>
      <c r="AD30">
        <f t="shared" si="1"/>
        <v>1</v>
      </c>
      <c r="AF30" t="s">
        <v>1525</v>
      </c>
      <c r="AG30">
        <f t="shared" si="2"/>
        <v>1</v>
      </c>
      <c r="AH30">
        <f t="shared" si="6"/>
        <v>1</v>
      </c>
      <c r="AI30">
        <f t="shared" si="7"/>
        <v>0</v>
      </c>
    </row>
    <row r="31" spans="1:35" ht="21.75" customHeight="1">
      <c r="A31" s="643" t="s">
        <v>1818</v>
      </c>
      <c r="B31" s="647" t="s">
        <v>1607</v>
      </c>
      <c r="C31" s="667" t="e">
        <f>_xlfn.IFNA(VLOOKUP($B31,#REF!,2,0),"")</f>
        <v>#REF!</v>
      </c>
      <c r="D31" s="647">
        <f t="shared" si="5"/>
        <v>0</v>
      </c>
      <c r="E31" s="647" t="s">
        <v>1720</v>
      </c>
      <c r="F31" s="721" t="e">
        <f>_xlfn.IFNA(VLOOKUP($B31,#REF!,4,0),"")</f>
        <v>#REF!</v>
      </c>
      <c r="G31" s="647" t="s">
        <v>988</v>
      </c>
      <c r="H31" s="647" t="e">
        <f>_xlfn.IFNA(VLOOKUP(F31,#REF!,6,0),"")</f>
        <v>#REF!</v>
      </c>
      <c r="I31" s="647" t="e">
        <f>_xlfn.IFNA(VLOOKUP(G31,#REF!,6,0),"")</f>
        <v>#REF!</v>
      </c>
      <c r="J31" s="753"/>
      <c r="L31" s="750"/>
      <c r="M31" s="750"/>
      <c r="N31" s="750"/>
      <c r="O31" s="750"/>
      <c r="P31" s="738"/>
      <c r="Q31" s="738"/>
      <c r="R31" s="738"/>
      <c r="S31" s="738"/>
      <c r="V31" s="604" t="s">
        <v>1265</v>
      </c>
      <c r="W31" s="606" t="s">
        <v>1266</v>
      </c>
      <c r="X31" s="605" t="s">
        <v>557</v>
      </c>
      <c r="Y31" s="606" t="s">
        <v>1270</v>
      </c>
      <c r="Z31" s="631" t="s">
        <v>1271</v>
      </c>
      <c r="AA31" s="605" t="s">
        <v>1272</v>
      </c>
      <c r="AB31" s="624" t="s">
        <v>1522</v>
      </c>
      <c r="AD31">
        <f t="shared" si="1"/>
        <v>1</v>
      </c>
      <c r="AF31" t="s">
        <v>1526</v>
      </c>
      <c r="AG31">
        <f t="shared" si="2"/>
        <v>1</v>
      </c>
      <c r="AH31">
        <f t="shared" si="6"/>
        <v>1</v>
      </c>
      <c r="AI31">
        <f t="shared" si="7"/>
        <v>0</v>
      </c>
    </row>
    <row r="32" spans="1:35" ht="21.75" customHeight="1">
      <c r="A32" s="643" t="s">
        <v>1818</v>
      </c>
      <c r="B32" s="645" t="s">
        <v>1526</v>
      </c>
      <c r="C32" s="669" t="e">
        <f>_xlfn.IFNA(VLOOKUP($B32,#REF!,2,0),"")</f>
        <v>#REF!</v>
      </c>
      <c r="D32" s="645">
        <f t="shared" si="5"/>
        <v>0</v>
      </c>
      <c r="E32" s="645" t="s">
        <v>1718</v>
      </c>
      <c r="F32" s="720" t="e">
        <f>_xlfn.IFNA(VLOOKUP($B32,#REF!,4,0),"")</f>
        <v>#REF!</v>
      </c>
      <c r="G32" s="645" t="s">
        <v>1105</v>
      </c>
      <c r="H32" s="645" t="e">
        <f>_xlfn.IFNA(VLOOKUP(F32,#REF!,6,0),"")</f>
        <v>#REF!</v>
      </c>
      <c r="I32" s="645" t="e">
        <f>_xlfn.IFNA(VLOOKUP(G32,#REF!,6,0),"")</f>
        <v>#REF!</v>
      </c>
      <c r="J32" s="753"/>
      <c r="L32" s="750"/>
      <c r="M32" s="750"/>
      <c r="N32" s="750"/>
      <c r="O32" s="750"/>
      <c r="P32" s="738"/>
      <c r="Q32" s="738"/>
      <c r="R32" s="738"/>
      <c r="S32" s="738"/>
      <c r="V32" s="604" t="s">
        <v>1275</v>
      </c>
      <c r="W32" s="606" t="s">
        <v>1276</v>
      </c>
      <c r="X32" s="605" t="s">
        <v>557</v>
      </c>
      <c r="Y32" s="606" t="s">
        <v>1280</v>
      </c>
      <c r="Z32" s="606" t="s">
        <v>1281</v>
      </c>
      <c r="AA32" s="605" t="s">
        <v>1282</v>
      </c>
      <c r="AB32" s="624" t="s">
        <v>1525</v>
      </c>
      <c r="AD32">
        <f t="shared" si="1"/>
        <v>1</v>
      </c>
      <c r="AF32" s="463" t="s">
        <v>1445</v>
      </c>
      <c r="AG32" s="463">
        <f t="shared" si="2"/>
        <v>0</v>
      </c>
      <c r="AH32" s="463">
        <f t="shared" si="6"/>
        <v>1</v>
      </c>
      <c r="AI32" s="463" t="str">
        <f t="shared" si="7"/>
        <v>Not appl – IRB approach</v>
      </c>
    </row>
    <row r="33" spans="1:35" ht="21.75" customHeight="1">
      <c r="A33" s="643" t="s">
        <v>1818</v>
      </c>
      <c r="B33" s="645" t="s">
        <v>1523</v>
      </c>
      <c r="C33" s="669" t="e">
        <f>_xlfn.IFNA(VLOOKUP($B33,#REF!,2,0),"")</f>
        <v>#REF!</v>
      </c>
      <c r="D33" s="645">
        <f t="shared" si="5"/>
        <v>0</v>
      </c>
      <c r="E33" s="676" t="s">
        <v>1717</v>
      </c>
      <c r="F33" s="720" t="e">
        <f>_xlfn.IFNA(VLOOKUP($B33,#REF!,4,0),"")</f>
        <v>#REF!</v>
      </c>
      <c r="G33" s="645" t="s">
        <v>1105</v>
      </c>
      <c r="H33" s="645" t="e">
        <f>_xlfn.IFNA(VLOOKUP(F33,#REF!,6,0),"")</f>
        <v>#REF!</v>
      </c>
      <c r="I33" s="645" t="e">
        <f>_xlfn.IFNA(VLOOKUP(G33,#REF!,6,0),"")</f>
        <v>#REF!</v>
      </c>
      <c r="J33" s="753"/>
      <c r="L33" s="750"/>
      <c r="M33" s="750"/>
      <c r="N33" s="750"/>
      <c r="O33" s="750"/>
      <c r="P33" s="738"/>
      <c r="Q33" s="738"/>
      <c r="R33" s="738"/>
      <c r="S33" s="738"/>
      <c r="V33" s="604" t="s">
        <v>1275</v>
      </c>
      <c r="W33" s="606" t="s">
        <v>1276</v>
      </c>
      <c r="X33" s="605" t="s">
        <v>557</v>
      </c>
      <c r="Y33" s="606" t="s">
        <v>1283</v>
      </c>
      <c r="Z33" s="605" t="s">
        <v>1284</v>
      </c>
      <c r="AA33" s="605" t="s">
        <v>1285</v>
      </c>
      <c r="AB33" s="624" t="s">
        <v>1526</v>
      </c>
      <c r="AD33">
        <f t="shared" si="1"/>
        <v>1</v>
      </c>
      <c r="AF33" s="463" t="s">
        <v>1531</v>
      </c>
      <c r="AG33" s="463">
        <f t="shared" si="2"/>
        <v>0</v>
      </c>
      <c r="AH33" s="463">
        <f t="shared" si="6"/>
        <v>0</v>
      </c>
      <c r="AI33" s="463" t="e">
        <f t="shared" si="7"/>
        <v>#N/A</v>
      </c>
    </row>
    <row r="34" spans="1:35" ht="21.75" customHeight="1">
      <c r="A34" s="643" t="s">
        <v>1818</v>
      </c>
      <c r="B34" s="645" t="s">
        <v>1608</v>
      </c>
      <c r="C34" s="645" t="e">
        <f>_xlfn.IFNA(VLOOKUP($B34,#REF!,2,0),"")</f>
        <v>#REF!</v>
      </c>
      <c r="D34" s="645" t="s">
        <v>1319</v>
      </c>
      <c r="E34" s="676" t="s">
        <v>1717</v>
      </c>
      <c r="F34" s="720" t="e">
        <f>_xlfn.IFNA(VLOOKUP($B34,#REF!,4,0),"")</f>
        <v>#REF!</v>
      </c>
      <c r="G34" s="645" t="s">
        <v>1105</v>
      </c>
      <c r="H34" s="645" t="e">
        <f>_xlfn.IFNA(VLOOKUP(F34,#REF!,6,0),"")</f>
        <v>#REF!</v>
      </c>
      <c r="I34" s="645" t="e">
        <f>_xlfn.IFNA(VLOOKUP(G34,#REF!,6,0),"")</f>
        <v>#REF!</v>
      </c>
      <c r="J34" s="753"/>
      <c r="L34" s="750"/>
      <c r="M34" s="750"/>
      <c r="N34" s="750"/>
      <c r="O34" s="750"/>
      <c r="P34" s="738"/>
      <c r="Q34" s="738"/>
      <c r="R34" s="738"/>
      <c r="S34" s="738"/>
      <c r="V34" s="604" t="s">
        <v>1319</v>
      </c>
      <c r="W34" s="606" t="s">
        <v>1320</v>
      </c>
      <c r="X34" s="605" t="s">
        <v>557</v>
      </c>
      <c r="Y34" s="606" t="s">
        <v>230</v>
      </c>
      <c r="Z34" s="632" t="s">
        <v>1324</v>
      </c>
      <c r="AA34" s="605" t="s">
        <v>1325</v>
      </c>
      <c r="AB34" s="624" t="s">
        <v>1605</v>
      </c>
      <c r="AD34">
        <f t="shared" si="1"/>
        <v>1</v>
      </c>
      <c r="AF34" s="463" t="s">
        <v>1533</v>
      </c>
      <c r="AG34" s="463">
        <f t="shared" si="2"/>
        <v>0</v>
      </c>
      <c r="AH34" s="463">
        <f t="shared" si="6"/>
        <v>1</v>
      </c>
      <c r="AI34" s="463" t="str">
        <f t="shared" si="7"/>
        <v>Not appl – IRB approach</v>
      </c>
    </row>
    <row r="35" spans="1:35" ht="21.75" customHeight="1">
      <c r="A35" s="643" t="s">
        <v>1818</v>
      </c>
      <c r="B35" s="645" t="s">
        <v>1541</v>
      </c>
      <c r="C35" s="669" t="e">
        <f>_xlfn.IFNA(VLOOKUP($B35,#REF!,2,0),"")</f>
        <v>#REF!</v>
      </c>
      <c r="D35" s="645">
        <f t="shared" ref="D35:D44" si="8">INDEX($1:$1048576,MATCH(B35,AB:AB,0),14)</f>
        <v>0</v>
      </c>
      <c r="E35" s="676" t="s">
        <v>1717</v>
      </c>
      <c r="F35" s="720" t="e">
        <f>_xlfn.IFNA(VLOOKUP($B35,#REF!,4,0),"")</f>
        <v>#REF!</v>
      </c>
      <c r="G35" s="645" t="s">
        <v>1105</v>
      </c>
      <c r="H35" s="645" t="e">
        <f>_xlfn.IFNA(VLOOKUP(F35,#REF!,6,0),"")</f>
        <v>#REF!</v>
      </c>
      <c r="I35" s="645" t="e">
        <f>_xlfn.IFNA(VLOOKUP(G35,#REF!,6,0),"")</f>
        <v>#REF!</v>
      </c>
      <c r="J35" s="753"/>
      <c r="L35" s="750"/>
      <c r="M35" s="750"/>
      <c r="N35" s="750"/>
      <c r="O35" s="750"/>
      <c r="P35" s="738"/>
      <c r="Q35" s="738"/>
      <c r="R35" s="738"/>
      <c r="S35" s="738"/>
      <c r="V35" s="604" t="s">
        <v>1319</v>
      </c>
      <c r="W35" s="606" t="s">
        <v>1320</v>
      </c>
      <c r="X35" s="605" t="s">
        <v>557</v>
      </c>
      <c r="Y35" s="606" t="s">
        <v>1329</v>
      </c>
      <c r="Z35" s="606" t="s">
        <v>1330</v>
      </c>
      <c r="AA35" s="605" t="s">
        <v>1331</v>
      </c>
      <c r="AB35" s="624" t="s">
        <v>1523</v>
      </c>
      <c r="AD35">
        <f t="shared" si="1"/>
        <v>1</v>
      </c>
      <c r="AF35" s="463" t="s">
        <v>1532</v>
      </c>
      <c r="AG35" s="463">
        <f t="shared" si="2"/>
        <v>0</v>
      </c>
      <c r="AH35" s="463">
        <f t="shared" si="6"/>
        <v>1</v>
      </c>
      <c r="AI35" s="463" t="str">
        <f t="shared" si="7"/>
        <v>Not appl – IRB approach</v>
      </c>
    </row>
    <row r="36" spans="1:35" ht="21.75" customHeight="1">
      <c r="A36" s="643" t="s">
        <v>1818</v>
      </c>
      <c r="B36" s="645" t="s">
        <v>1542</v>
      </c>
      <c r="C36" s="669" t="e">
        <f>_xlfn.IFNA(VLOOKUP($B36,#REF!,2,0),"")</f>
        <v>#REF!</v>
      </c>
      <c r="D36" s="645">
        <f t="shared" si="8"/>
        <v>0</v>
      </c>
      <c r="E36" s="676" t="s">
        <v>1717</v>
      </c>
      <c r="F36" s="720" t="e">
        <f>_xlfn.IFNA(VLOOKUP($B36,#REF!,4,0),"")</f>
        <v>#REF!</v>
      </c>
      <c r="G36" s="645" t="s">
        <v>1105</v>
      </c>
      <c r="H36" s="645" t="e">
        <f>_xlfn.IFNA(VLOOKUP(F36,#REF!,6,0),"")</f>
        <v>#REF!</v>
      </c>
      <c r="I36" s="645" t="e">
        <f>_xlfn.IFNA(VLOOKUP(G36,#REF!,6,0),"")</f>
        <v>#REF!</v>
      </c>
      <c r="J36" s="753"/>
      <c r="L36" s="750"/>
      <c r="M36" s="750"/>
      <c r="N36" s="750"/>
      <c r="O36" s="750"/>
      <c r="P36" s="738"/>
      <c r="Q36" s="738"/>
      <c r="R36" s="738"/>
      <c r="S36" s="738"/>
      <c r="V36" s="604" t="s">
        <v>1319</v>
      </c>
      <c r="W36" s="606" t="s">
        <v>1320</v>
      </c>
      <c r="X36" s="605" t="s">
        <v>557</v>
      </c>
      <c r="Y36" s="606" t="s">
        <v>1334</v>
      </c>
      <c r="Z36" s="632" t="s">
        <v>1335</v>
      </c>
      <c r="AA36" s="605" t="s">
        <v>1336</v>
      </c>
      <c r="AB36" s="624" t="s">
        <v>1541</v>
      </c>
      <c r="AC36" s="636" t="s">
        <v>1712</v>
      </c>
      <c r="AD36">
        <f t="shared" si="1"/>
        <v>1</v>
      </c>
      <c r="AF36" s="463" t="s">
        <v>1534</v>
      </c>
      <c r="AG36" s="463">
        <f t="shared" si="2"/>
        <v>0</v>
      </c>
      <c r="AH36" s="463">
        <f t="shared" si="6"/>
        <v>1</v>
      </c>
      <c r="AI36" s="463" t="str">
        <f t="shared" si="7"/>
        <v>Not appl – IRB approach</v>
      </c>
    </row>
    <row r="37" spans="1:35" ht="21.75" customHeight="1">
      <c r="A37" s="643" t="s">
        <v>1818</v>
      </c>
      <c r="B37" s="648" t="s">
        <v>986</v>
      </c>
      <c r="C37" s="649" t="e">
        <f>_xlfn.IFNA(VLOOKUP($B37,#REF!,2,0),"")</f>
        <v>#REF!</v>
      </c>
      <c r="D37" s="648">
        <f t="shared" si="8"/>
        <v>0</v>
      </c>
      <c r="E37" s="648" t="s">
        <v>1721</v>
      </c>
      <c r="F37" s="722" t="e">
        <f>_xlfn.IFNA(VLOOKUP($B37,#REF!,4,0),"")</f>
        <v>#REF!</v>
      </c>
      <c r="G37" s="648" t="s">
        <v>636</v>
      </c>
      <c r="H37" s="649" t="e">
        <f>_xlfn.IFNA(VLOOKUP(F37,#REF!,6,0),"")</f>
        <v>#REF!</v>
      </c>
      <c r="I37" s="649" t="e">
        <f>_xlfn.IFNA(VLOOKUP(G37,#REF!,6,0),"")</f>
        <v>#REF!</v>
      </c>
      <c r="J37" s="753"/>
      <c r="L37" s="750"/>
      <c r="M37" s="750"/>
      <c r="N37" s="750"/>
      <c r="O37" s="750"/>
      <c r="P37" s="738"/>
      <c r="Q37" s="738"/>
      <c r="R37" s="738"/>
      <c r="S37" s="738"/>
      <c r="V37" s="604" t="s">
        <v>1319</v>
      </c>
      <c r="W37" s="606" t="s">
        <v>1320</v>
      </c>
      <c r="X37" s="605" t="s">
        <v>557</v>
      </c>
      <c r="Y37" s="606" t="s">
        <v>1337</v>
      </c>
      <c r="Z37" s="633" t="s">
        <v>1338</v>
      </c>
      <c r="AA37" s="605" t="s">
        <v>1339</v>
      </c>
      <c r="AB37" s="624" t="s">
        <v>1542</v>
      </c>
      <c r="AD37">
        <f t="shared" si="1"/>
        <v>1</v>
      </c>
      <c r="AF37" s="463" t="s">
        <v>1535</v>
      </c>
      <c r="AG37" s="463">
        <f t="shared" si="2"/>
        <v>0</v>
      </c>
      <c r="AH37" s="463">
        <f t="shared" si="6"/>
        <v>1</v>
      </c>
      <c r="AI37" s="463" t="str">
        <f t="shared" si="7"/>
        <v>Not appl – IRB approach</v>
      </c>
    </row>
    <row r="38" spans="1:35" ht="21.75" customHeight="1">
      <c r="A38" s="643" t="s">
        <v>1818</v>
      </c>
      <c r="B38" s="648" t="s">
        <v>987</v>
      </c>
      <c r="C38" s="649" t="e">
        <f>_xlfn.IFNA(VLOOKUP($B38,#REF!,2,0),"")</f>
        <v>#REF!</v>
      </c>
      <c r="D38" s="648">
        <f t="shared" si="8"/>
        <v>0</v>
      </c>
      <c r="E38" s="648" t="s">
        <v>1721</v>
      </c>
      <c r="F38" s="722" t="e">
        <f>_xlfn.IFNA(VLOOKUP($B38,#REF!,4,0),"")</f>
        <v>#REF!</v>
      </c>
      <c r="G38" s="648" t="s">
        <v>636</v>
      </c>
      <c r="H38" s="649" t="e">
        <f>_xlfn.IFNA(VLOOKUP(F38,#REF!,6,0),"")</f>
        <v>#REF!</v>
      </c>
      <c r="I38" s="649" t="e">
        <f>_xlfn.IFNA(VLOOKUP(G38,#REF!,6,0),"")</f>
        <v>#REF!</v>
      </c>
      <c r="J38" s="753"/>
      <c r="L38" s="750"/>
      <c r="M38" s="750"/>
      <c r="N38" s="750"/>
      <c r="O38" s="750"/>
      <c r="P38" s="738"/>
      <c r="Q38" s="738"/>
      <c r="R38" s="738"/>
      <c r="S38" s="738"/>
      <c r="V38" s="604" t="s">
        <v>1319</v>
      </c>
      <c r="W38" s="606" t="s">
        <v>1320</v>
      </c>
      <c r="X38" s="605" t="s">
        <v>557</v>
      </c>
      <c r="Y38" s="605" t="s">
        <v>1043</v>
      </c>
      <c r="Z38" s="633" t="s">
        <v>1343</v>
      </c>
      <c r="AA38" s="605" t="s">
        <v>1344</v>
      </c>
      <c r="AB38" s="624" t="s">
        <v>1025</v>
      </c>
      <c r="AD38">
        <f t="shared" si="1"/>
        <v>1</v>
      </c>
      <c r="AF38" s="463" t="s">
        <v>1536</v>
      </c>
      <c r="AG38" s="463">
        <f t="shared" si="2"/>
        <v>0</v>
      </c>
      <c r="AH38" s="463">
        <f t="shared" si="6"/>
        <v>1</v>
      </c>
      <c r="AI38" s="463" t="str">
        <f t="shared" si="7"/>
        <v>Not appl – IRB approach</v>
      </c>
    </row>
    <row r="39" spans="1:35" ht="21.75" customHeight="1">
      <c r="A39" s="643" t="s">
        <v>1818</v>
      </c>
      <c r="B39" s="648" t="s">
        <v>1509</v>
      </c>
      <c r="C39" s="671" t="e">
        <f>_xlfn.IFNA(VLOOKUP($B39,#REF!,2,0),"")</f>
        <v>#REF!</v>
      </c>
      <c r="D39" s="648">
        <f t="shared" si="8"/>
        <v>0</v>
      </c>
      <c r="E39" s="648"/>
      <c r="F39" s="723" t="e">
        <f>_xlfn.IFNA(VLOOKUP($B39,#REF!,4,0),"")</f>
        <v>#REF!</v>
      </c>
      <c r="G39" s="648" t="s">
        <v>636</v>
      </c>
      <c r="H39" s="650" t="e">
        <f>_xlfn.IFNA(VLOOKUP(F39,#REF!,6,0),"")</f>
        <v>#REF!</v>
      </c>
      <c r="I39" s="650" t="e">
        <f>_xlfn.IFNA(VLOOKUP(G39,#REF!,6,0),"")</f>
        <v>#REF!</v>
      </c>
      <c r="J39" s="753"/>
      <c r="L39" s="750"/>
      <c r="M39" s="750"/>
      <c r="N39" s="750"/>
      <c r="O39" s="750"/>
      <c r="P39" s="738"/>
      <c r="Q39" s="738"/>
      <c r="R39" s="738"/>
      <c r="S39" s="738"/>
      <c r="V39" s="604" t="s">
        <v>1366</v>
      </c>
      <c r="W39" s="606" t="s">
        <v>1367</v>
      </c>
      <c r="X39" s="605" t="s">
        <v>557</v>
      </c>
      <c r="Y39" s="606" t="s">
        <v>1371</v>
      </c>
      <c r="Z39" s="605" t="s">
        <v>1372</v>
      </c>
      <c r="AA39" s="605" t="s">
        <v>1373</v>
      </c>
      <c r="AB39" s="624" t="s">
        <v>1585</v>
      </c>
      <c r="AD39">
        <f t="shared" si="1"/>
        <v>1</v>
      </c>
      <c r="AF39" s="463" t="s">
        <v>1620</v>
      </c>
      <c r="AG39" s="463">
        <f t="shared" si="2"/>
        <v>0</v>
      </c>
      <c r="AH39" s="463">
        <f t="shared" si="6"/>
        <v>0</v>
      </c>
      <c r="AI39" s="463" t="e">
        <f t="shared" si="7"/>
        <v>#N/A</v>
      </c>
    </row>
    <row r="40" spans="1:35" ht="21.75" customHeight="1">
      <c r="A40" s="643" t="s">
        <v>1818</v>
      </c>
      <c r="B40" s="645" t="s">
        <v>1609</v>
      </c>
      <c r="C40" s="669" t="e">
        <f>_xlfn.IFNA(VLOOKUP($B40,#REF!,2,0),"")</f>
        <v>#REF!</v>
      </c>
      <c r="D40" s="645">
        <f t="shared" si="8"/>
        <v>0</v>
      </c>
      <c r="E40" s="645" t="s">
        <v>1722</v>
      </c>
      <c r="F40" s="720" t="s">
        <v>1457</v>
      </c>
      <c r="G40" s="645" t="s">
        <v>1105</v>
      </c>
      <c r="H40" s="645" t="e">
        <f>_xlfn.IFNA(VLOOKUP(F40,#REF!,6,0),"")</f>
        <v>#REF!</v>
      </c>
      <c r="I40" s="645" t="e">
        <f>_xlfn.IFNA(VLOOKUP(G40,#REF!,6,0),"")</f>
        <v>#REF!</v>
      </c>
      <c r="J40" s="753"/>
      <c r="L40" s="750"/>
      <c r="M40" s="750"/>
      <c r="N40" s="750"/>
      <c r="O40" s="750"/>
      <c r="P40" s="738"/>
      <c r="Q40" s="738"/>
      <c r="R40" s="738"/>
      <c r="S40" s="738"/>
      <c r="V40" s="604" t="s">
        <v>1390</v>
      </c>
      <c r="W40" s="605" t="s">
        <v>1391</v>
      </c>
      <c r="X40" s="605" t="s">
        <v>557</v>
      </c>
      <c r="Y40" s="606" t="s">
        <v>1042</v>
      </c>
      <c r="Z40" s="605" t="s">
        <v>1395</v>
      </c>
      <c r="AA40" s="605" t="s">
        <v>1394</v>
      </c>
      <c r="AB40" s="624" t="s">
        <v>1028</v>
      </c>
      <c r="AD40">
        <f t="shared" si="1"/>
        <v>1</v>
      </c>
      <c r="AF40" s="463" t="s">
        <v>1621</v>
      </c>
      <c r="AG40" s="463">
        <f t="shared" si="2"/>
        <v>0</v>
      </c>
      <c r="AH40" s="463">
        <f t="shared" si="6"/>
        <v>0</v>
      </c>
      <c r="AI40" s="463" t="e">
        <f t="shared" si="7"/>
        <v>#N/A</v>
      </c>
    </row>
    <row r="41" spans="1:35" ht="21.75" customHeight="1">
      <c r="A41" s="643" t="s">
        <v>1818</v>
      </c>
      <c r="B41" s="645" t="s">
        <v>1610</v>
      </c>
      <c r="C41" s="669" t="e">
        <f>_xlfn.IFNA(VLOOKUP($B41,#REF!,2,0),"")</f>
        <v>#REF!</v>
      </c>
      <c r="D41" s="645">
        <f t="shared" si="8"/>
        <v>0</v>
      </c>
      <c r="E41" s="645" t="s">
        <v>1722</v>
      </c>
      <c r="F41" s="720" t="s">
        <v>1457</v>
      </c>
      <c r="G41" s="645" t="s">
        <v>1105</v>
      </c>
      <c r="H41" s="645" t="e">
        <f>_xlfn.IFNA(VLOOKUP(F41,#REF!,6,0),"")</f>
        <v>#REF!</v>
      </c>
      <c r="I41" s="645" t="e">
        <f>_xlfn.IFNA(VLOOKUP(G41,#REF!,6,0),"")</f>
        <v>#REF!</v>
      </c>
      <c r="J41" s="753"/>
      <c r="L41" s="750"/>
      <c r="M41" s="750"/>
      <c r="N41" s="750"/>
      <c r="O41" s="750"/>
      <c r="P41" s="738"/>
      <c r="Q41" s="738"/>
      <c r="R41" s="738"/>
      <c r="S41" s="738"/>
      <c r="V41" s="604" t="s">
        <v>1398</v>
      </c>
      <c r="W41" s="606" t="s">
        <v>1399</v>
      </c>
      <c r="X41" s="605" t="s">
        <v>557</v>
      </c>
      <c r="Y41" s="606" t="s">
        <v>1403</v>
      </c>
      <c r="Z41" s="606" t="s">
        <v>1404</v>
      </c>
      <c r="AA41" s="605" t="s">
        <v>1405</v>
      </c>
      <c r="AB41" s="624" t="s">
        <v>1549</v>
      </c>
      <c r="AD41">
        <f t="shared" si="1"/>
        <v>1</v>
      </c>
      <c r="AF41" t="s">
        <v>1121</v>
      </c>
      <c r="AG41">
        <f t="shared" si="2"/>
        <v>1</v>
      </c>
      <c r="AH41">
        <f t="shared" si="6"/>
        <v>1</v>
      </c>
      <c r="AI41">
        <f t="shared" si="7"/>
        <v>0</v>
      </c>
    </row>
    <row r="42" spans="1:35" ht="21.75" customHeight="1">
      <c r="A42" s="643" t="s">
        <v>1818</v>
      </c>
      <c r="B42" s="645" t="s">
        <v>1611</v>
      </c>
      <c r="C42" s="669" t="e">
        <f>_xlfn.IFNA(VLOOKUP($B42,#REF!,2,0),"")</f>
        <v>#REF!</v>
      </c>
      <c r="D42" s="645">
        <f t="shared" si="8"/>
        <v>0</v>
      </c>
      <c r="E42" s="645" t="s">
        <v>1722</v>
      </c>
      <c r="F42" s="720" t="s">
        <v>1457</v>
      </c>
      <c r="G42" s="645" t="s">
        <v>1105</v>
      </c>
      <c r="H42" s="645" t="e">
        <f>_xlfn.IFNA(VLOOKUP(F42,#REF!,6,0),"")</f>
        <v>#REF!</v>
      </c>
      <c r="I42" s="645" t="e">
        <f>_xlfn.IFNA(VLOOKUP(G42,#REF!,6,0),"")</f>
        <v>#REF!</v>
      </c>
      <c r="J42" s="753"/>
      <c r="L42" s="750"/>
      <c r="M42" s="750"/>
      <c r="N42" s="750"/>
      <c r="O42" s="750"/>
      <c r="P42" s="738"/>
      <c r="Q42" s="738"/>
      <c r="R42" s="738"/>
      <c r="S42" s="738"/>
      <c r="V42" s="604" t="s">
        <v>1398</v>
      </c>
      <c r="W42" s="606" t="s">
        <v>1399</v>
      </c>
      <c r="X42" s="605" t="s">
        <v>557</v>
      </c>
      <c r="Y42" s="606" t="s">
        <v>1406</v>
      </c>
      <c r="Z42" s="606" t="s">
        <v>1407</v>
      </c>
      <c r="AA42" s="605" t="s">
        <v>1408</v>
      </c>
      <c r="AB42" s="624" t="s">
        <v>1550</v>
      </c>
      <c r="AD42">
        <f t="shared" si="1"/>
        <v>1</v>
      </c>
      <c r="AF42" t="s">
        <v>986</v>
      </c>
      <c r="AG42">
        <f t="shared" si="2"/>
        <v>1</v>
      </c>
      <c r="AH42">
        <f t="shared" si="6"/>
        <v>1</v>
      </c>
      <c r="AI42">
        <f t="shared" si="7"/>
        <v>0</v>
      </c>
    </row>
    <row r="43" spans="1:35" ht="21.75" customHeight="1">
      <c r="A43" s="643" t="s">
        <v>1818</v>
      </c>
      <c r="B43" s="645" t="s">
        <v>1612</v>
      </c>
      <c r="C43" s="669" t="e">
        <f>_xlfn.IFNA(VLOOKUP($B43,#REF!,2,0),"")</f>
        <v>#REF!</v>
      </c>
      <c r="D43" s="645">
        <f t="shared" si="8"/>
        <v>0</v>
      </c>
      <c r="E43" s="645" t="s">
        <v>1723</v>
      </c>
      <c r="F43" s="720" t="s">
        <v>1451</v>
      </c>
      <c r="G43" s="645" t="s">
        <v>1105</v>
      </c>
      <c r="H43" s="645" t="e">
        <f>_xlfn.IFNA(VLOOKUP(F43,#REF!,6,0),"")</f>
        <v>#REF!</v>
      </c>
      <c r="I43" s="645" t="e">
        <f>_xlfn.IFNA(VLOOKUP(G43,#REF!,6,0),"")</f>
        <v>#REF!</v>
      </c>
      <c r="J43" s="753"/>
      <c r="L43" s="750"/>
      <c r="M43" s="750"/>
      <c r="N43" s="750"/>
      <c r="O43" s="750"/>
      <c r="P43" s="738"/>
      <c r="Q43" s="738"/>
      <c r="R43" s="738"/>
      <c r="S43" s="738"/>
      <c r="V43" s="604" t="s">
        <v>1398</v>
      </c>
      <c r="W43" s="606" t="s">
        <v>1399</v>
      </c>
      <c r="X43" s="605" t="s">
        <v>557</v>
      </c>
      <c r="Y43" s="606" t="s">
        <v>1409</v>
      </c>
      <c r="Z43" s="606" t="s">
        <v>1410</v>
      </c>
      <c r="AA43" s="605" t="s">
        <v>1411</v>
      </c>
      <c r="AB43" s="624" t="s">
        <v>1551</v>
      </c>
      <c r="AD43">
        <f t="shared" si="1"/>
        <v>1</v>
      </c>
      <c r="AF43" t="s">
        <v>987</v>
      </c>
      <c r="AG43">
        <f t="shared" si="2"/>
        <v>1</v>
      </c>
      <c r="AH43">
        <f t="shared" si="6"/>
        <v>1</v>
      </c>
      <c r="AI43">
        <f t="shared" si="7"/>
        <v>0</v>
      </c>
    </row>
    <row r="44" spans="1:35" ht="21.75" customHeight="1">
      <c r="A44" s="643" t="s">
        <v>1818</v>
      </c>
      <c r="B44" s="645" t="s">
        <v>1613</v>
      </c>
      <c r="C44" s="669" t="e">
        <f>_xlfn.IFNA(VLOOKUP($B44,#REF!,2,0),"")</f>
        <v>#REF!</v>
      </c>
      <c r="D44" s="645">
        <f t="shared" si="8"/>
        <v>0</v>
      </c>
      <c r="E44" s="645" t="s">
        <v>1723</v>
      </c>
      <c r="F44" s="720" t="s">
        <v>1451</v>
      </c>
      <c r="G44" s="645" t="s">
        <v>1105</v>
      </c>
      <c r="H44" s="645" t="e">
        <f>_xlfn.IFNA(VLOOKUP(F44,#REF!,6,0),"")</f>
        <v>#REF!</v>
      </c>
      <c r="I44" s="645" t="e">
        <f>_xlfn.IFNA(VLOOKUP(G44,#REF!,6,0),"")</f>
        <v>#REF!</v>
      </c>
      <c r="J44" s="753"/>
      <c r="L44" s="750"/>
      <c r="M44" s="750"/>
      <c r="N44" s="750"/>
      <c r="O44" s="750"/>
      <c r="P44" s="738"/>
      <c r="Q44" s="738"/>
      <c r="R44" s="738"/>
      <c r="S44" s="738"/>
      <c r="V44" s="604" t="s">
        <v>1398</v>
      </c>
      <c r="W44" s="606" t="s">
        <v>1399</v>
      </c>
      <c r="X44" s="605" t="s">
        <v>557</v>
      </c>
      <c r="Y44" s="605" t="s">
        <v>1412</v>
      </c>
      <c r="Z44" s="605" t="s">
        <v>1413</v>
      </c>
      <c r="AA44" s="605" t="s">
        <v>1414</v>
      </c>
      <c r="AB44" s="624" t="s">
        <v>1552</v>
      </c>
      <c r="AD44">
        <f t="shared" si="1"/>
        <v>1</v>
      </c>
      <c r="AF44" t="s">
        <v>1609</v>
      </c>
      <c r="AG44">
        <f t="shared" si="2"/>
        <v>1</v>
      </c>
      <c r="AH44">
        <f t="shared" si="6"/>
        <v>1</v>
      </c>
      <c r="AI44">
        <f t="shared" si="7"/>
        <v>0</v>
      </c>
    </row>
    <row r="45" spans="1:35" ht="21.75" customHeight="1">
      <c r="A45" s="643" t="s">
        <v>1818</v>
      </c>
      <c r="B45" s="645" t="s">
        <v>1614</v>
      </c>
      <c r="C45" s="669" t="e">
        <f>_xlfn.IFNA(VLOOKUP($B45,#REF!,2,0),"")</f>
        <v>#REF!</v>
      </c>
      <c r="D45" s="645" t="s">
        <v>1139</v>
      </c>
      <c r="E45" s="645" t="s">
        <v>1728</v>
      </c>
      <c r="F45" s="720" t="e">
        <f>_xlfn.IFNA(VLOOKUP($B45,#REF!,4,0),"")</f>
        <v>#REF!</v>
      </c>
      <c r="G45" s="645" t="s">
        <v>1105</v>
      </c>
      <c r="H45" s="645" t="s">
        <v>1691</v>
      </c>
      <c r="I45" s="645"/>
      <c r="J45" s="753"/>
      <c r="L45" s="750"/>
      <c r="M45" s="750"/>
      <c r="N45" s="750"/>
      <c r="O45" s="750"/>
      <c r="P45" s="738"/>
      <c r="Q45" s="738"/>
      <c r="R45" s="738"/>
      <c r="S45" s="738"/>
      <c r="V45" s="604" t="s">
        <v>1398</v>
      </c>
      <c r="W45" s="606" t="s">
        <v>1399</v>
      </c>
      <c r="X45" s="605" t="s">
        <v>557</v>
      </c>
      <c r="Y45" s="605" t="s">
        <v>1415</v>
      </c>
      <c r="Z45" s="606" t="s">
        <v>1416</v>
      </c>
      <c r="AA45" s="605" t="s">
        <v>1414</v>
      </c>
      <c r="AB45" s="624" t="s">
        <v>1553</v>
      </c>
      <c r="AD45">
        <f t="shared" si="1"/>
        <v>1</v>
      </c>
      <c r="AF45" t="s">
        <v>1610</v>
      </c>
      <c r="AG45">
        <f t="shared" si="2"/>
        <v>1</v>
      </c>
      <c r="AH45">
        <f t="shared" si="6"/>
        <v>1</v>
      </c>
      <c r="AI45">
        <f t="shared" si="7"/>
        <v>0</v>
      </c>
    </row>
    <row r="46" spans="1:35" ht="21.75" customHeight="1">
      <c r="A46" s="643" t="s">
        <v>1818</v>
      </c>
      <c r="B46" s="645" t="s">
        <v>1615</v>
      </c>
      <c r="C46" s="669" t="e">
        <f>_xlfn.IFNA(VLOOKUP($B46,#REF!,2,0),"")</f>
        <v>#REF!</v>
      </c>
      <c r="D46" s="645" t="s">
        <v>1139</v>
      </c>
      <c r="E46" s="676" t="s">
        <v>1714</v>
      </c>
      <c r="F46" s="720" t="e">
        <f>_xlfn.IFNA(VLOOKUP($B46,#REF!,4,0),"")</f>
        <v>#REF!</v>
      </c>
      <c r="G46" s="645" t="s">
        <v>1105</v>
      </c>
      <c r="H46" s="645" t="s">
        <v>1691</v>
      </c>
      <c r="I46" s="645"/>
      <c r="J46" s="753"/>
      <c r="L46" s="750"/>
      <c r="M46" s="750"/>
      <c r="N46" s="750"/>
      <c r="O46" s="750"/>
      <c r="P46" s="738"/>
      <c r="Q46" s="738"/>
      <c r="R46" s="738"/>
      <c r="S46" s="738"/>
      <c r="V46" s="604" t="s">
        <v>1419</v>
      </c>
      <c r="W46" s="606" t="s">
        <v>1420</v>
      </c>
      <c r="X46" s="605" t="s">
        <v>557</v>
      </c>
      <c r="Y46" s="605" t="s">
        <v>1421</v>
      </c>
      <c r="Z46" s="605" t="s">
        <v>1422</v>
      </c>
      <c r="AA46" s="605" t="s">
        <v>1423</v>
      </c>
      <c r="AB46" s="624" t="s">
        <v>1555</v>
      </c>
      <c r="AD46">
        <f t="shared" si="1"/>
        <v>1</v>
      </c>
      <c r="AF46" t="s">
        <v>1611</v>
      </c>
      <c r="AG46">
        <f t="shared" si="2"/>
        <v>1</v>
      </c>
      <c r="AH46">
        <f t="shared" si="6"/>
        <v>1</v>
      </c>
      <c r="AI46">
        <f t="shared" si="7"/>
        <v>0</v>
      </c>
    </row>
    <row r="47" spans="1:35" ht="21.75" customHeight="1">
      <c r="A47" s="643" t="s">
        <v>1818</v>
      </c>
      <c r="B47" s="645" t="s">
        <v>1616</v>
      </c>
      <c r="C47" s="669" t="e">
        <f>_xlfn.IFNA(VLOOKUP($B47,#REF!,2,0),"")</f>
        <v>#REF!</v>
      </c>
      <c r="D47" s="645" t="s">
        <v>1139</v>
      </c>
      <c r="E47" s="645" t="s">
        <v>1728</v>
      </c>
      <c r="F47" s="720" t="e">
        <f>_xlfn.IFNA(VLOOKUP($B47,#REF!,4,0),"")</f>
        <v>#REF!</v>
      </c>
      <c r="G47" s="645" t="s">
        <v>1105</v>
      </c>
      <c r="H47" s="645" t="s">
        <v>1691</v>
      </c>
      <c r="I47" s="645"/>
      <c r="J47" s="753"/>
      <c r="L47" s="750"/>
      <c r="M47" s="750"/>
      <c r="N47" s="750"/>
      <c r="O47" s="750"/>
      <c r="P47" s="738"/>
      <c r="Q47" s="738"/>
      <c r="R47" s="738"/>
      <c r="S47" s="738"/>
      <c r="V47" s="604" t="s">
        <v>1419</v>
      </c>
      <c r="W47" s="606" t="s">
        <v>1420</v>
      </c>
      <c r="X47" s="605" t="s">
        <v>557</v>
      </c>
      <c r="Y47" s="605" t="s">
        <v>1424</v>
      </c>
      <c r="Z47" s="605" t="s">
        <v>1422</v>
      </c>
      <c r="AA47" s="605" t="s">
        <v>1423</v>
      </c>
      <c r="AB47" s="624" t="s">
        <v>1554</v>
      </c>
      <c r="AD47">
        <f t="shared" si="1"/>
        <v>1</v>
      </c>
      <c r="AF47" t="s">
        <v>1585</v>
      </c>
      <c r="AG47">
        <f t="shared" si="2"/>
        <v>1</v>
      </c>
      <c r="AH47">
        <f t="shared" si="6"/>
        <v>1</v>
      </c>
      <c r="AI47">
        <f t="shared" si="7"/>
        <v>0</v>
      </c>
    </row>
    <row r="48" spans="1:35" ht="21.75" customHeight="1">
      <c r="A48" s="643" t="s">
        <v>1818</v>
      </c>
      <c r="B48" s="645" t="s">
        <v>1122</v>
      </c>
      <c r="C48" s="669"/>
      <c r="D48" s="645">
        <f>INDEX($1:$1048576,MATCH(B48,AB:AB,0),14)</f>
        <v>0</v>
      </c>
      <c r="E48" s="645"/>
      <c r="F48" s="720"/>
      <c r="G48" s="645" t="s">
        <v>1105</v>
      </c>
      <c r="H48" s="733" t="s">
        <v>1451</v>
      </c>
      <c r="I48" s="645" t="s">
        <v>1799</v>
      </c>
      <c r="J48" s="753"/>
      <c r="L48" s="750"/>
      <c r="M48" s="750"/>
      <c r="N48" s="750"/>
      <c r="O48" s="750"/>
      <c r="P48" s="738"/>
      <c r="Q48" s="738"/>
      <c r="R48" s="738"/>
      <c r="S48" s="738"/>
      <c r="V48" s="604" t="s">
        <v>1419</v>
      </c>
      <c r="W48" s="606" t="s">
        <v>1420</v>
      </c>
      <c r="X48" s="605" t="s">
        <v>557</v>
      </c>
      <c r="Y48" s="605" t="s">
        <v>1425</v>
      </c>
      <c r="Z48" s="605" t="s">
        <v>1422</v>
      </c>
      <c r="AA48" s="605" t="s">
        <v>1423</v>
      </c>
      <c r="AB48" s="624" t="s">
        <v>1556</v>
      </c>
      <c r="AD48">
        <f t="shared" si="1"/>
        <v>1</v>
      </c>
      <c r="AF48" s="463" t="s">
        <v>1544</v>
      </c>
      <c r="AG48" s="463">
        <f t="shared" si="2"/>
        <v>0</v>
      </c>
      <c r="AH48" s="463">
        <f t="shared" si="6"/>
        <v>0</v>
      </c>
      <c r="AI48" s="463" t="e">
        <f t="shared" si="7"/>
        <v>#N/A</v>
      </c>
    </row>
    <row r="49" spans="1:35" ht="21.75" customHeight="1">
      <c r="A49" s="643" t="s">
        <v>1818</v>
      </c>
      <c r="B49" s="645" t="s">
        <v>1123</v>
      </c>
      <c r="C49" s="669"/>
      <c r="D49" s="645">
        <f>INDEX($1:$1048576,MATCH(B49,AB:AB,0),14)</f>
        <v>0</v>
      </c>
      <c r="E49" s="645"/>
      <c r="F49" s="720"/>
      <c r="G49" s="645" t="s">
        <v>1105</v>
      </c>
      <c r="H49" s="645" t="s">
        <v>1670</v>
      </c>
      <c r="I49" s="645"/>
      <c r="J49" s="753"/>
      <c r="L49" s="750"/>
      <c r="M49" s="750"/>
      <c r="N49" s="750"/>
      <c r="O49" s="750"/>
      <c r="P49" s="738"/>
      <c r="Q49" s="738"/>
      <c r="R49" s="738"/>
      <c r="S49" s="738"/>
      <c r="V49" s="711" t="s">
        <v>1700</v>
      </c>
      <c r="W49" s="389" t="s">
        <v>1462</v>
      </c>
      <c r="X49" s="712" t="s">
        <v>557</v>
      </c>
      <c r="Y49" s="713"/>
      <c r="Z49" s="713"/>
      <c r="AA49" s="714"/>
      <c r="AB49" s="712" t="s">
        <v>1122</v>
      </c>
      <c r="AC49" s="715" t="s">
        <v>1796</v>
      </c>
      <c r="AD49">
        <f t="shared" si="1"/>
        <v>1</v>
      </c>
      <c r="AF49" s="463" t="s">
        <v>1545</v>
      </c>
      <c r="AG49" s="463">
        <f t="shared" si="2"/>
        <v>0</v>
      </c>
      <c r="AH49" s="463">
        <f t="shared" si="6"/>
        <v>0</v>
      </c>
      <c r="AI49" s="463" t="e">
        <f t="shared" si="7"/>
        <v>#N/A</v>
      </c>
    </row>
    <row r="50" spans="1:35" ht="21.75" customHeight="1">
      <c r="A50" s="643" t="s">
        <v>1818</v>
      </c>
      <c r="B50" s="645" t="s">
        <v>1124</v>
      </c>
      <c r="C50" s="669"/>
      <c r="D50" s="645">
        <f>INDEX($1:$1048576,MATCH(B50,AB:AB,0),14)</f>
        <v>0</v>
      </c>
      <c r="E50" s="645"/>
      <c r="F50" s="720"/>
      <c r="G50" s="645" t="s">
        <v>1105</v>
      </c>
      <c r="H50" s="645" t="s">
        <v>1670</v>
      </c>
      <c r="I50" s="645"/>
      <c r="J50" s="753"/>
      <c r="L50" s="750"/>
      <c r="M50" s="750"/>
      <c r="N50" s="750"/>
      <c r="O50" s="750"/>
      <c r="P50" s="738"/>
      <c r="Q50" s="738"/>
      <c r="R50" s="738"/>
      <c r="S50" s="738"/>
      <c r="V50" s="449" t="s">
        <v>1700</v>
      </c>
      <c r="W50" s="451" t="s">
        <v>1462</v>
      </c>
      <c r="X50" s="451" t="s">
        <v>557</v>
      </c>
      <c r="Y50" s="453"/>
      <c r="Z50" s="453"/>
      <c r="AA50" s="634"/>
      <c r="AB50" s="451" t="s">
        <v>1123</v>
      </c>
      <c r="AC50" s="3"/>
      <c r="AD50">
        <f t="shared" si="1"/>
        <v>1</v>
      </c>
      <c r="AF50" s="463" t="s">
        <v>1546</v>
      </c>
      <c r="AG50" s="463">
        <f t="shared" si="2"/>
        <v>0</v>
      </c>
      <c r="AH50" s="463">
        <f t="shared" si="6"/>
        <v>0</v>
      </c>
      <c r="AI50" s="463" t="e">
        <f t="shared" si="7"/>
        <v>#N/A</v>
      </c>
    </row>
    <row r="51" spans="1:35" ht="21.75" customHeight="1">
      <c r="A51" s="643" t="s">
        <v>1818</v>
      </c>
      <c r="B51" s="645" t="s">
        <v>1510</v>
      </c>
      <c r="C51" s="669" t="e">
        <f>_xlfn.IFNA(VLOOKUP($B51,#REF!,2,0),"")</f>
        <v>#REF!</v>
      </c>
      <c r="D51" s="645" t="s">
        <v>1700</v>
      </c>
      <c r="E51" s="645"/>
      <c r="F51" s="720" t="e">
        <f>_xlfn.IFNA(VLOOKUP($B51,#REF!,4,0),"")</f>
        <v>#REF!</v>
      </c>
      <c r="G51" s="645" t="s">
        <v>1105</v>
      </c>
      <c r="H51" s="645" t="s">
        <v>1670</v>
      </c>
      <c r="I51" s="645"/>
      <c r="J51" s="753"/>
      <c r="L51" s="750"/>
      <c r="M51" s="750"/>
      <c r="N51" s="750"/>
      <c r="O51" s="750"/>
      <c r="P51" s="738"/>
      <c r="Q51" s="738"/>
      <c r="R51" s="738"/>
      <c r="S51" s="738"/>
      <c r="V51" s="449" t="s">
        <v>1700</v>
      </c>
      <c r="W51" s="388" t="s">
        <v>1462</v>
      </c>
      <c r="X51" s="388" t="s">
        <v>557</v>
      </c>
      <c r="Y51" s="448"/>
      <c r="Z51" s="448"/>
      <c r="AA51" s="448"/>
      <c r="AB51" s="388" t="s">
        <v>1124</v>
      </c>
      <c r="AC51" s="3"/>
      <c r="AD51">
        <f t="shared" si="1"/>
        <v>1</v>
      </c>
      <c r="AF51" t="s">
        <v>1028</v>
      </c>
      <c r="AG51">
        <f t="shared" si="2"/>
        <v>1</v>
      </c>
      <c r="AH51">
        <f t="shared" si="6"/>
        <v>1</v>
      </c>
      <c r="AI51">
        <f t="shared" si="7"/>
        <v>0</v>
      </c>
    </row>
    <row r="52" spans="1:35" ht="21.75" customHeight="1">
      <c r="A52" s="643" t="s">
        <v>1818</v>
      </c>
      <c r="B52" s="645" t="s">
        <v>1511</v>
      </c>
      <c r="C52" s="669" t="e">
        <f>_xlfn.IFNA(VLOOKUP($B52,#REF!,2,0),"")</f>
        <v>#REF!</v>
      </c>
      <c r="D52" s="645" t="s">
        <v>1700</v>
      </c>
      <c r="E52" s="645"/>
      <c r="F52" s="720" t="e">
        <f>_xlfn.IFNA(VLOOKUP($B52,#REF!,4,0),"")</f>
        <v>#REF!</v>
      </c>
      <c r="G52" s="645" t="s">
        <v>1105</v>
      </c>
      <c r="H52" s="645" t="s">
        <v>1670</v>
      </c>
      <c r="I52" s="645"/>
      <c r="J52" s="753"/>
      <c r="L52" s="750"/>
      <c r="M52" s="750"/>
      <c r="N52" s="750"/>
      <c r="O52" s="750"/>
      <c r="P52" s="738"/>
      <c r="Q52" s="738"/>
      <c r="R52" s="738"/>
      <c r="S52" s="738"/>
      <c r="V52" s="449" t="s">
        <v>1700</v>
      </c>
      <c r="W52" s="388" t="s">
        <v>1462</v>
      </c>
      <c r="X52" s="388" t="s">
        <v>557</v>
      </c>
      <c r="Y52" s="448"/>
      <c r="Z52" s="448"/>
      <c r="AA52" s="448"/>
      <c r="AB52" s="388" t="s">
        <v>1125</v>
      </c>
      <c r="AC52" s="17"/>
      <c r="AD52">
        <f t="shared" si="1"/>
        <v>0</v>
      </c>
      <c r="AF52" t="s">
        <v>1430</v>
      </c>
      <c r="AG52">
        <f t="shared" si="2"/>
        <v>1</v>
      </c>
      <c r="AH52">
        <f t="shared" si="6"/>
        <v>1</v>
      </c>
      <c r="AI52">
        <f t="shared" si="7"/>
        <v>0</v>
      </c>
    </row>
    <row r="53" spans="1:35" ht="21.75" customHeight="1">
      <c r="A53" s="643" t="s">
        <v>1818</v>
      </c>
      <c r="B53" s="644" t="s">
        <v>1555</v>
      </c>
      <c r="C53" s="666" t="s">
        <v>1467</v>
      </c>
      <c r="D53" s="644">
        <f t="shared" ref="D53:D65" si="9">INDEX($1:$1048576,MATCH(B53,AB:AB,0),14)</f>
        <v>0</v>
      </c>
      <c r="E53" s="678" t="s">
        <v>1725</v>
      </c>
      <c r="F53" s="719" t="s">
        <v>1458</v>
      </c>
      <c r="G53" s="644" t="s">
        <v>612</v>
      </c>
      <c r="H53" s="644" t="e">
        <f>_xlfn.IFNA(VLOOKUP(F53,#REF!,6,0),"")</f>
        <v>#REF!</v>
      </c>
      <c r="I53" s="644" t="e">
        <f>_xlfn.IFNA(VLOOKUP(G53,#REF!,6,0),"")</f>
        <v>#REF!</v>
      </c>
      <c r="J53" s="753"/>
      <c r="L53" s="750"/>
      <c r="M53" s="750"/>
      <c r="N53" s="750"/>
      <c r="O53" s="750"/>
      <c r="P53" s="738"/>
      <c r="Q53" s="738"/>
      <c r="R53" s="738"/>
      <c r="S53" s="738"/>
      <c r="V53" s="449" t="s">
        <v>1700</v>
      </c>
      <c r="W53" s="452" t="s">
        <v>1462</v>
      </c>
      <c r="X53" s="452" t="s">
        <v>557</v>
      </c>
      <c r="Y53" s="450"/>
      <c r="Z53" s="450"/>
      <c r="AA53" s="450"/>
      <c r="AB53" s="452" t="s">
        <v>1461</v>
      </c>
      <c r="AC53" s="17"/>
      <c r="AD53">
        <f t="shared" si="1"/>
        <v>0</v>
      </c>
      <c r="AF53" s="463" t="s">
        <v>1517</v>
      </c>
      <c r="AG53" s="463">
        <f t="shared" si="2"/>
        <v>0</v>
      </c>
      <c r="AH53" s="463">
        <f t="shared" si="6"/>
        <v>0</v>
      </c>
      <c r="AI53" s="463" t="e">
        <f t="shared" si="7"/>
        <v>#N/A</v>
      </c>
    </row>
    <row r="54" spans="1:35" ht="21.75" customHeight="1">
      <c r="A54" s="643" t="s">
        <v>1818</v>
      </c>
      <c r="B54" s="644" t="s">
        <v>1554</v>
      </c>
      <c r="C54" s="666" t="s">
        <v>1467</v>
      </c>
      <c r="D54" s="644">
        <f t="shared" si="9"/>
        <v>0</v>
      </c>
      <c r="E54" s="678" t="s">
        <v>1725</v>
      </c>
      <c r="F54" s="719" t="s">
        <v>1458</v>
      </c>
      <c r="G54" s="644" t="s">
        <v>612</v>
      </c>
      <c r="H54" s="644" t="e">
        <f>_xlfn.IFNA(VLOOKUP(F54,#REF!,6,0),"")</f>
        <v>#REF!</v>
      </c>
      <c r="I54" s="644" t="e">
        <f>_xlfn.IFNA(VLOOKUP(G54,#REF!,6,0),"")</f>
        <v>#REF!</v>
      </c>
      <c r="J54" s="753"/>
      <c r="L54" s="750"/>
      <c r="M54" s="750"/>
      <c r="N54" s="750"/>
      <c r="O54" s="750"/>
      <c r="P54" s="738"/>
      <c r="Q54" s="738"/>
      <c r="R54" s="738"/>
      <c r="S54" s="738"/>
      <c r="V54" s="618"/>
      <c r="W54" s="620" t="s">
        <v>1462</v>
      </c>
      <c r="X54" s="619" t="s">
        <v>557</v>
      </c>
      <c r="Y54" s="619"/>
      <c r="Z54" s="619"/>
      <c r="AA54" s="619"/>
      <c r="AB54" s="621" t="s">
        <v>1471</v>
      </c>
      <c r="AC54" s="622" t="s">
        <v>1800</v>
      </c>
      <c r="AD54">
        <f t="shared" si="1"/>
        <v>0</v>
      </c>
      <c r="AF54" s="658"/>
    </row>
    <row r="55" spans="1:35" ht="21.75" customHeight="1">
      <c r="A55" s="643" t="s">
        <v>1818</v>
      </c>
      <c r="B55" s="644" t="s">
        <v>1556</v>
      </c>
      <c r="C55" s="666" t="s">
        <v>1467</v>
      </c>
      <c r="D55" s="644">
        <f t="shared" si="9"/>
        <v>0</v>
      </c>
      <c r="E55" s="678" t="s">
        <v>1725</v>
      </c>
      <c r="F55" s="719" t="s">
        <v>1458</v>
      </c>
      <c r="G55" s="644" t="s">
        <v>612</v>
      </c>
      <c r="H55" s="644" t="e">
        <f>_xlfn.IFNA(VLOOKUP(F55,#REF!,6,0),"")</f>
        <v>#REF!</v>
      </c>
      <c r="I55" s="644" t="e">
        <f>_xlfn.IFNA(VLOOKUP(G55,#REF!,6,0),"")</f>
        <v>#REF!</v>
      </c>
      <c r="J55" s="753"/>
      <c r="L55" s="750"/>
      <c r="M55" s="750"/>
      <c r="N55" s="750"/>
      <c r="O55" s="750"/>
      <c r="P55" s="738"/>
      <c r="Q55" s="738"/>
      <c r="R55" s="738"/>
      <c r="S55" s="738"/>
      <c r="V55" s="447" t="s">
        <v>1701</v>
      </c>
      <c r="W55" s="454" t="s">
        <v>1131</v>
      </c>
      <c r="X55" s="454" t="s">
        <v>557</v>
      </c>
      <c r="Y55" s="447" t="s">
        <v>1126</v>
      </c>
      <c r="Z55" s="447"/>
      <c r="AA55" s="447"/>
      <c r="AB55" s="454" t="s">
        <v>1126</v>
      </c>
      <c r="AC55" s="215" t="s">
        <v>1472</v>
      </c>
      <c r="AD55">
        <f t="shared" si="1"/>
        <v>1</v>
      </c>
      <c r="AF55" s="658"/>
    </row>
    <row r="56" spans="1:35" ht="21.75" customHeight="1">
      <c r="A56" s="643" t="s">
        <v>1818</v>
      </c>
      <c r="B56" s="651" t="s">
        <v>1549</v>
      </c>
      <c r="C56" s="672" t="s">
        <v>1468</v>
      </c>
      <c r="D56" s="651">
        <f t="shared" si="9"/>
        <v>0</v>
      </c>
      <c r="E56" s="651" t="s">
        <v>1726</v>
      </c>
      <c r="F56" s="724" t="s">
        <v>1455</v>
      </c>
      <c r="G56" s="651" t="s">
        <v>611</v>
      </c>
      <c r="H56" s="651" t="s">
        <v>1807</v>
      </c>
      <c r="I56" s="651" t="e">
        <f>_xlfn.IFNA(VLOOKUP(G56,#REF!,6,0),"")</f>
        <v>#REF!</v>
      </c>
      <c r="J56" s="753"/>
      <c r="L56" s="750"/>
      <c r="M56" s="750"/>
      <c r="N56" s="750"/>
      <c r="O56" s="750"/>
      <c r="P56" s="738"/>
      <c r="Q56" s="738"/>
      <c r="R56" s="738"/>
      <c r="S56" s="738"/>
      <c r="V56" s="447" t="s">
        <v>1701</v>
      </c>
      <c r="W56" s="454" t="s">
        <v>1131</v>
      </c>
      <c r="X56" s="454" t="s">
        <v>557</v>
      </c>
      <c r="Y56" s="447" t="s">
        <v>1127</v>
      </c>
      <c r="Z56" s="447"/>
      <c r="AA56" s="447"/>
      <c r="AB56" s="454" t="s">
        <v>1127</v>
      </c>
      <c r="AC56" s="215" t="s">
        <v>1472</v>
      </c>
      <c r="AD56">
        <f t="shared" si="1"/>
        <v>1</v>
      </c>
      <c r="AF56" s="658"/>
    </row>
    <row r="57" spans="1:35" ht="21.75" customHeight="1">
      <c r="A57" s="643" t="s">
        <v>1818</v>
      </c>
      <c r="B57" s="651" t="s">
        <v>1550</v>
      </c>
      <c r="C57" s="672" t="s">
        <v>1468</v>
      </c>
      <c r="D57" s="651">
        <f t="shared" si="9"/>
        <v>0</v>
      </c>
      <c r="E57" s="651" t="s">
        <v>1726</v>
      </c>
      <c r="F57" s="724" t="s">
        <v>1455</v>
      </c>
      <c r="G57" s="651" t="s">
        <v>611</v>
      </c>
      <c r="H57" s="651" t="s">
        <v>1807</v>
      </c>
      <c r="I57" s="651" t="e">
        <f>_xlfn.IFNA(VLOOKUP(G57,#REF!,6,0),"")</f>
        <v>#REF!</v>
      </c>
      <c r="J57" s="753"/>
      <c r="L57" s="750"/>
      <c r="M57" s="750"/>
      <c r="N57" s="750"/>
      <c r="O57" s="750"/>
      <c r="P57" s="738"/>
      <c r="Q57" s="738"/>
      <c r="R57" s="738"/>
      <c r="S57" s="738"/>
      <c r="V57" s="447" t="s">
        <v>1701</v>
      </c>
      <c r="W57" s="454" t="s">
        <v>1131</v>
      </c>
      <c r="X57" s="454" t="s">
        <v>557</v>
      </c>
      <c r="Y57" s="447" t="s">
        <v>1128</v>
      </c>
      <c r="Z57" s="447"/>
      <c r="AA57" s="447"/>
      <c r="AB57" s="454" t="s">
        <v>1128</v>
      </c>
      <c r="AC57" s="215" t="s">
        <v>1472</v>
      </c>
      <c r="AD57">
        <f t="shared" si="1"/>
        <v>1</v>
      </c>
      <c r="AF57" s="658"/>
    </row>
    <row r="58" spans="1:35" ht="21.75" customHeight="1">
      <c r="A58" s="643" t="s">
        <v>1818</v>
      </c>
      <c r="B58" s="651" t="s">
        <v>1551</v>
      </c>
      <c r="C58" s="672" t="s">
        <v>1468</v>
      </c>
      <c r="D58" s="651">
        <f t="shared" si="9"/>
        <v>0</v>
      </c>
      <c r="E58" s="651" t="s">
        <v>1726</v>
      </c>
      <c r="F58" s="724" t="s">
        <v>1455</v>
      </c>
      <c r="G58" s="651" t="s">
        <v>611</v>
      </c>
      <c r="H58" s="651" t="s">
        <v>1807</v>
      </c>
      <c r="I58" s="651" t="e">
        <f>_xlfn.IFNA(VLOOKUP(G58,#REF!,6,0),"")</f>
        <v>#REF!</v>
      </c>
      <c r="J58" s="753"/>
      <c r="L58" s="750"/>
      <c r="M58" s="750"/>
      <c r="N58" s="750"/>
      <c r="O58" s="750"/>
      <c r="P58" s="738"/>
      <c r="Q58" s="738"/>
      <c r="R58" s="738"/>
      <c r="S58" s="738"/>
      <c r="V58" s="447" t="s">
        <v>1701</v>
      </c>
      <c r="W58" s="454" t="s">
        <v>1131</v>
      </c>
      <c r="X58" s="454" t="s">
        <v>557</v>
      </c>
      <c r="Y58" s="447" t="s">
        <v>1129</v>
      </c>
      <c r="Z58" s="447"/>
      <c r="AA58" s="447"/>
      <c r="AB58" s="454" t="s">
        <v>1129</v>
      </c>
      <c r="AC58" s="215" t="s">
        <v>1472</v>
      </c>
      <c r="AD58">
        <f t="shared" si="1"/>
        <v>1</v>
      </c>
      <c r="AF58" s="658"/>
    </row>
    <row r="59" spans="1:35" ht="21.75" customHeight="1">
      <c r="A59" s="643" t="s">
        <v>1818</v>
      </c>
      <c r="B59" s="651" t="s">
        <v>1552</v>
      </c>
      <c r="C59" s="672" t="s">
        <v>1468</v>
      </c>
      <c r="D59" s="651">
        <f t="shared" si="9"/>
        <v>0</v>
      </c>
      <c r="E59" s="651" t="s">
        <v>1726</v>
      </c>
      <c r="F59" s="724" t="s">
        <v>1455</v>
      </c>
      <c r="G59" s="651" t="s">
        <v>611</v>
      </c>
      <c r="H59" s="651" t="s">
        <v>1807</v>
      </c>
      <c r="I59" s="651" t="e">
        <f>_xlfn.IFNA(VLOOKUP(G59,#REF!,6,0),"")</f>
        <v>#REF!</v>
      </c>
      <c r="J59" s="753"/>
      <c r="L59" s="750"/>
      <c r="M59" s="750"/>
      <c r="N59" s="750"/>
      <c r="O59" s="750"/>
      <c r="P59" s="738"/>
      <c r="Q59" s="738"/>
      <c r="R59" s="738"/>
      <c r="S59" s="738"/>
      <c r="V59" s="447" t="s">
        <v>1701</v>
      </c>
      <c r="W59" s="454" t="s">
        <v>1131</v>
      </c>
      <c r="X59" s="454" t="s">
        <v>557</v>
      </c>
      <c r="Y59" s="447" t="s">
        <v>1130</v>
      </c>
      <c r="Z59" s="447"/>
      <c r="AA59" s="447"/>
      <c r="AB59" s="454" t="s">
        <v>1130</v>
      </c>
      <c r="AC59" s="215" t="s">
        <v>1472</v>
      </c>
      <c r="AD59">
        <f t="shared" si="1"/>
        <v>1</v>
      </c>
    </row>
    <row r="60" spans="1:35" ht="21.75" customHeight="1">
      <c r="A60" s="643" t="s">
        <v>1818</v>
      </c>
      <c r="B60" s="651" t="s">
        <v>1553</v>
      </c>
      <c r="C60" s="672" t="s">
        <v>1468</v>
      </c>
      <c r="D60" s="651">
        <f t="shared" si="9"/>
        <v>0</v>
      </c>
      <c r="E60" s="651" t="s">
        <v>1726</v>
      </c>
      <c r="F60" s="724" t="s">
        <v>1455</v>
      </c>
      <c r="G60" s="651" t="s">
        <v>611</v>
      </c>
      <c r="H60" s="651" t="s">
        <v>1807</v>
      </c>
      <c r="I60" s="651" t="e">
        <f>_xlfn.IFNA(VLOOKUP(G60,#REF!,6,0),"")</f>
        <v>#REF!</v>
      </c>
      <c r="J60" s="753"/>
      <c r="L60" s="750"/>
      <c r="M60" s="750"/>
      <c r="N60" s="750"/>
      <c r="O60" s="750"/>
      <c r="P60" s="738"/>
      <c r="Q60" s="738"/>
      <c r="R60" s="738"/>
      <c r="S60" s="738"/>
      <c r="V60" s="663" t="s">
        <v>1705</v>
      </c>
      <c r="W60" s="664" t="s">
        <v>1509</v>
      </c>
      <c r="X60" s="664" t="s">
        <v>557</v>
      </c>
      <c r="Y60" s="663" t="s">
        <v>1703</v>
      </c>
      <c r="Z60" s="668" t="s">
        <v>1451</v>
      </c>
      <c r="AA60" s="668" t="s">
        <v>1451</v>
      </c>
      <c r="AB60" s="664" t="s">
        <v>1509</v>
      </c>
      <c r="AC60" s="665"/>
      <c r="AD60">
        <f t="shared" si="1"/>
        <v>1</v>
      </c>
    </row>
    <row r="61" spans="1:35" ht="16.5" customHeight="1">
      <c r="A61" s="643" t="s">
        <v>1818</v>
      </c>
      <c r="B61" s="652" t="s">
        <v>1126</v>
      </c>
      <c r="C61" s="673"/>
      <c r="D61" s="652">
        <f t="shared" si="9"/>
        <v>0</v>
      </c>
      <c r="E61" s="652" t="s">
        <v>1456</v>
      </c>
      <c r="F61" s="725" t="s">
        <v>1456</v>
      </c>
      <c r="G61" s="652" t="s">
        <v>1429</v>
      </c>
      <c r="H61" s="652" t="s">
        <v>1806</v>
      </c>
      <c r="I61" s="652"/>
      <c r="J61" s="753"/>
      <c r="L61" s="750"/>
      <c r="M61" s="750"/>
      <c r="N61" s="750"/>
      <c r="O61" s="750"/>
      <c r="P61" s="738"/>
      <c r="Q61" s="738"/>
      <c r="R61" s="738"/>
      <c r="S61" s="738"/>
      <c r="V61" s="626" t="s">
        <v>1221</v>
      </c>
      <c r="W61" s="627" t="s">
        <v>1222</v>
      </c>
      <c r="X61" s="628" t="s">
        <v>1151</v>
      </c>
      <c r="Y61" s="627" t="s">
        <v>1228</v>
      </c>
      <c r="Z61" s="628" t="s">
        <v>1226</v>
      </c>
      <c r="AA61" s="628" t="s">
        <v>1227</v>
      </c>
      <c r="AB61" s="629" t="s">
        <v>1520</v>
      </c>
      <c r="AC61" s="641" t="s">
        <v>1696</v>
      </c>
      <c r="AD61">
        <f t="shared" si="1"/>
        <v>0</v>
      </c>
    </row>
    <row r="62" spans="1:35" ht="16.5" customHeight="1">
      <c r="A62" s="643" t="s">
        <v>1818</v>
      </c>
      <c r="B62" s="652" t="s">
        <v>1127</v>
      </c>
      <c r="C62" s="673"/>
      <c r="D62" s="652">
        <f t="shared" si="9"/>
        <v>0</v>
      </c>
      <c r="E62" s="652" t="s">
        <v>1456</v>
      </c>
      <c r="F62" s="725" t="s">
        <v>1456</v>
      </c>
      <c r="G62" s="652" t="s">
        <v>1429</v>
      </c>
      <c r="H62" s="652" t="s">
        <v>1806</v>
      </c>
      <c r="I62" s="652"/>
      <c r="J62" s="753"/>
      <c r="L62" s="750"/>
      <c r="M62" s="750"/>
      <c r="N62" s="750"/>
      <c r="O62" s="750"/>
      <c r="P62" s="738"/>
      <c r="Q62" s="738"/>
      <c r="R62" s="738"/>
      <c r="S62" s="738"/>
      <c r="V62" s="626" t="s">
        <v>1166</v>
      </c>
      <c r="W62" s="627" t="s">
        <v>1167</v>
      </c>
      <c r="X62" s="628" t="s">
        <v>1151</v>
      </c>
      <c r="Y62" s="627" t="s">
        <v>1178</v>
      </c>
      <c r="Z62" s="627" t="s">
        <v>1179</v>
      </c>
      <c r="AA62" s="628" t="s">
        <v>1180</v>
      </c>
      <c r="AB62" s="629" t="s">
        <v>1431</v>
      </c>
      <c r="AC62" s="641" t="s">
        <v>1683</v>
      </c>
      <c r="AD62">
        <f t="shared" si="1"/>
        <v>0</v>
      </c>
    </row>
    <row r="63" spans="1:35" ht="16.5" customHeight="1">
      <c r="A63" s="643" t="s">
        <v>1818</v>
      </c>
      <c r="B63" s="652" t="s">
        <v>1128</v>
      </c>
      <c r="C63" s="673"/>
      <c r="D63" s="652">
        <f t="shared" si="9"/>
        <v>0</v>
      </c>
      <c r="E63" s="652" t="s">
        <v>1456</v>
      </c>
      <c r="F63" s="725" t="s">
        <v>1456</v>
      </c>
      <c r="G63" s="652" t="s">
        <v>1429</v>
      </c>
      <c r="H63" s="652" t="s">
        <v>1806</v>
      </c>
      <c r="I63" s="652"/>
      <c r="J63" s="753"/>
      <c r="L63" s="750"/>
      <c r="M63" s="750"/>
      <c r="N63" s="750"/>
      <c r="O63" s="750"/>
      <c r="P63" s="738"/>
      <c r="Q63" s="738"/>
      <c r="R63" s="738"/>
      <c r="S63" s="738"/>
      <c r="V63" s="626" t="s">
        <v>1208</v>
      </c>
      <c r="W63" s="627" t="s">
        <v>1209</v>
      </c>
      <c r="X63" s="628" t="s">
        <v>1151</v>
      </c>
      <c r="Y63" s="627" t="s">
        <v>1216</v>
      </c>
      <c r="Z63" s="627" t="s">
        <v>1217</v>
      </c>
      <c r="AA63" s="628" t="s">
        <v>1218</v>
      </c>
      <c r="AB63" s="629" t="s">
        <v>1433</v>
      </c>
      <c r="AC63" s="641" t="s">
        <v>1693</v>
      </c>
      <c r="AD63">
        <f t="shared" si="1"/>
        <v>0</v>
      </c>
    </row>
    <row r="64" spans="1:35" ht="16.5" customHeight="1">
      <c r="A64" s="643" t="s">
        <v>1818</v>
      </c>
      <c r="B64" s="652" t="s">
        <v>1129</v>
      </c>
      <c r="C64" s="673"/>
      <c r="D64" s="652">
        <f t="shared" si="9"/>
        <v>0</v>
      </c>
      <c r="E64" s="652" t="s">
        <v>1456</v>
      </c>
      <c r="F64" s="725" t="s">
        <v>1456</v>
      </c>
      <c r="G64" s="652" t="s">
        <v>1429</v>
      </c>
      <c r="H64" s="652" t="s">
        <v>1806</v>
      </c>
      <c r="I64" s="652"/>
      <c r="J64" s="753"/>
      <c r="L64" s="750"/>
      <c r="M64" s="750"/>
      <c r="N64" s="750"/>
      <c r="O64" s="750"/>
      <c r="P64" s="738"/>
      <c r="Q64" s="738"/>
      <c r="R64" s="738"/>
      <c r="S64" s="738"/>
      <c r="V64" s="626" t="s">
        <v>1234</v>
      </c>
      <c r="W64" s="627" t="s">
        <v>1235</v>
      </c>
      <c r="X64" s="628" t="s">
        <v>1151</v>
      </c>
      <c r="Y64" s="627" t="s">
        <v>1236</v>
      </c>
      <c r="Z64" s="627" t="s">
        <v>1237</v>
      </c>
      <c r="AA64" s="628" t="s">
        <v>1238</v>
      </c>
      <c r="AB64" s="629" t="s">
        <v>1434</v>
      </c>
      <c r="AC64" s="641" t="s">
        <v>1683</v>
      </c>
      <c r="AD64">
        <f t="shared" si="1"/>
        <v>0</v>
      </c>
    </row>
    <row r="65" spans="1:30" ht="16.5" customHeight="1">
      <c r="A65" s="643" t="s">
        <v>1818</v>
      </c>
      <c r="B65" s="652" t="s">
        <v>1130</v>
      </c>
      <c r="C65" s="673"/>
      <c r="D65" s="652">
        <f t="shared" si="9"/>
        <v>0</v>
      </c>
      <c r="E65" s="652" t="s">
        <v>1456</v>
      </c>
      <c r="F65" s="725" t="s">
        <v>1456</v>
      </c>
      <c r="G65" s="652" t="s">
        <v>1429</v>
      </c>
      <c r="H65" s="652" t="s">
        <v>1806</v>
      </c>
      <c r="I65" s="652"/>
      <c r="J65" s="753"/>
      <c r="L65" s="750"/>
      <c r="M65" s="750"/>
      <c r="N65" s="750"/>
      <c r="O65" s="750"/>
      <c r="P65" s="738"/>
      <c r="Q65" s="738"/>
      <c r="R65" s="738"/>
      <c r="S65" s="738"/>
      <c r="V65" s="626" t="s">
        <v>1265</v>
      </c>
      <c r="W65" s="627" t="s">
        <v>1266</v>
      </c>
      <c r="X65" s="628" t="s">
        <v>1151</v>
      </c>
      <c r="Y65" s="627" t="s">
        <v>1267</v>
      </c>
      <c r="Z65" s="627" t="s">
        <v>1268</v>
      </c>
      <c r="AA65" s="628" t="s">
        <v>1269</v>
      </c>
      <c r="AB65" s="629" t="s">
        <v>1528</v>
      </c>
      <c r="AC65" s="641" t="s">
        <v>1683</v>
      </c>
      <c r="AD65">
        <f t="shared" si="1"/>
        <v>0</v>
      </c>
    </row>
    <row r="66" spans="1:30" ht="21.75" customHeight="1">
      <c r="A66" s="748"/>
      <c r="B66" s="748" t="s">
        <v>1815</v>
      </c>
      <c r="C66" s="749"/>
      <c r="D66" s="653"/>
      <c r="E66" s="653"/>
      <c r="F66" s="653"/>
      <c r="G66" s="654"/>
      <c r="H66" s="654"/>
      <c r="I66" s="654"/>
      <c r="J66" s="654"/>
      <c r="K66" s="654"/>
      <c r="L66" s="654"/>
      <c r="M66" s="654"/>
      <c r="N66" s="654"/>
      <c r="O66" s="654"/>
      <c r="P66" s="654"/>
      <c r="Q66" s="654"/>
      <c r="R66" s="654"/>
      <c r="S66" s="654"/>
      <c r="V66" s="626" t="s">
        <v>1275</v>
      </c>
      <c r="W66" s="627" t="s">
        <v>1276</v>
      </c>
      <c r="X66" s="627" t="s">
        <v>1151</v>
      </c>
      <c r="Y66" s="627" t="s">
        <v>1277</v>
      </c>
      <c r="Z66" s="627" t="s">
        <v>1278</v>
      </c>
      <c r="AA66" s="628" t="s">
        <v>1279</v>
      </c>
      <c r="AB66" s="629" t="s">
        <v>1529</v>
      </c>
      <c r="AC66" s="641" t="s">
        <v>1693</v>
      </c>
      <c r="AD66">
        <f t="shared" si="1"/>
        <v>0</v>
      </c>
    </row>
    <row r="67" spans="1:30" ht="22.5">
      <c r="A67" s="374" t="s">
        <v>1817</v>
      </c>
      <c r="B67" s="681" t="s">
        <v>1520</v>
      </c>
      <c r="C67" s="670"/>
      <c r="D67" s="684" t="s">
        <v>1221</v>
      </c>
      <c r="E67" s="745" t="s">
        <v>1721</v>
      </c>
      <c r="F67" s="739" t="s">
        <v>1721</v>
      </c>
      <c r="G67" s="648" t="s">
        <v>636</v>
      </c>
      <c r="H67" s="649"/>
      <c r="I67" s="649"/>
      <c r="L67" s="738"/>
      <c r="M67" s="738"/>
      <c r="N67" s="738"/>
      <c r="O67" s="738"/>
      <c r="P67" s="750"/>
      <c r="Q67" s="750"/>
      <c r="R67" s="750"/>
      <c r="S67" s="750"/>
      <c r="V67" s="626" t="s">
        <v>1319</v>
      </c>
      <c r="W67" s="627" t="s">
        <v>1320</v>
      </c>
      <c r="X67" s="628" t="s">
        <v>1151</v>
      </c>
      <c r="Y67" s="627" t="s">
        <v>1321</v>
      </c>
      <c r="Z67" s="635" t="s">
        <v>1322</v>
      </c>
      <c r="AA67" s="628" t="s">
        <v>1323</v>
      </c>
      <c r="AB67" s="629" t="s">
        <v>1538</v>
      </c>
      <c r="AC67" s="641" t="s">
        <v>1683</v>
      </c>
      <c r="AD67">
        <f t="shared" si="1"/>
        <v>0</v>
      </c>
    </row>
    <row r="68" spans="1:30" ht="19.5" customHeight="1">
      <c r="A68" s="374" t="s">
        <v>1817</v>
      </c>
      <c r="B68" s="681" t="s">
        <v>1431</v>
      </c>
      <c r="C68" s="645"/>
      <c r="D68" s="676" t="s">
        <v>1166</v>
      </c>
      <c r="E68" s="669" t="s">
        <v>1715</v>
      </c>
      <c r="F68" s="732" t="s">
        <v>1715</v>
      </c>
      <c r="G68" s="645" t="s">
        <v>1105</v>
      </c>
      <c r="H68" s="645"/>
      <c r="I68" s="645" t="s">
        <v>1732</v>
      </c>
      <c r="L68" s="738"/>
      <c r="M68" s="738"/>
      <c r="N68" s="738"/>
      <c r="O68" s="738"/>
      <c r="P68" s="750"/>
      <c r="Q68" s="750"/>
      <c r="R68" s="750"/>
      <c r="S68" s="750"/>
      <c r="V68" s="626" t="s">
        <v>1366</v>
      </c>
      <c r="W68" s="627" t="s">
        <v>1367</v>
      </c>
      <c r="X68" s="628" t="s">
        <v>1151</v>
      </c>
      <c r="Y68" s="627" t="s">
        <v>1368</v>
      </c>
      <c r="Z68" s="628" t="s">
        <v>1369</v>
      </c>
      <c r="AA68" s="628" t="s">
        <v>1370</v>
      </c>
      <c r="AB68" s="629" t="s">
        <v>1446</v>
      </c>
      <c r="AC68" s="641" t="s">
        <v>1731</v>
      </c>
      <c r="AD68">
        <f t="shared" ref="AD68:AD122" si="10">COUNTIF($B$3:$B$65,AB68)</f>
        <v>0</v>
      </c>
    </row>
    <row r="69" spans="1:30" ht="22.5">
      <c r="A69" s="374" t="s">
        <v>1817</v>
      </c>
      <c r="B69" s="681" t="s">
        <v>1433</v>
      </c>
      <c r="C69" s="645"/>
      <c r="D69" s="676" t="s">
        <v>1208</v>
      </c>
      <c r="E69" s="669" t="s">
        <v>1722</v>
      </c>
      <c r="F69" s="732" t="s">
        <v>1722</v>
      </c>
      <c r="G69" s="645" t="s">
        <v>1105</v>
      </c>
      <c r="H69" s="645"/>
      <c r="I69" s="645"/>
      <c r="L69" s="738"/>
      <c r="M69" s="738"/>
      <c r="N69" s="738"/>
      <c r="O69" s="738"/>
      <c r="P69" s="750"/>
      <c r="Q69" s="750"/>
      <c r="R69" s="750"/>
      <c r="S69" s="750"/>
      <c r="V69" s="618" t="s">
        <v>1366</v>
      </c>
      <c r="W69" s="620" t="s">
        <v>1367</v>
      </c>
      <c r="X69" s="619" t="s">
        <v>1151</v>
      </c>
      <c r="Y69" s="619" t="s">
        <v>1374</v>
      </c>
      <c r="Z69" s="619" t="s">
        <v>1375</v>
      </c>
      <c r="AA69" s="618" t="s">
        <v>1376</v>
      </c>
      <c r="AB69" s="621" t="s">
        <v>1682</v>
      </c>
      <c r="AC69" s="622" t="s">
        <v>1680</v>
      </c>
      <c r="AD69">
        <f t="shared" si="10"/>
        <v>0</v>
      </c>
    </row>
    <row r="70" spans="1:30" ht="22.5">
      <c r="A70" s="374" t="s">
        <v>1817</v>
      </c>
      <c r="B70" s="681" t="s">
        <v>1434</v>
      </c>
      <c r="C70" s="647"/>
      <c r="D70" s="685" t="s">
        <v>1234</v>
      </c>
      <c r="E70" s="667" t="s">
        <v>1720</v>
      </c>
      <c r="F70" s="740" t="s">
        <v>1720</v>
      </c>
      <c r="G70" s="647" t="s">
        <v>988</v>
      </c>
      <c r="H70" s="647"/>
      <c r="I70" s="647"/>
      <c r="L70" s="738"/>
      <c r="M70" s="738"/>
      <c r="N70" s="738"/>
      <c r="O70" s="738"/>
      <c r="P70" s="750"/>
      <c r="Q70" s="750"/>
      <c r="R70" s="750"/>
      <c r="S70" s="750"/>
      <c r="V70" s="626" t="s">
        <v>1390</v>
      </c>
      <c r="W70" s="628" t="s">
        <v>1391</v>
      </c>
      <c r="X70" s="628" t="s">
        <v>1151</v>
      </c>
      <c r="Y70" s="627" t="s">
        <v>1392</v>
      </c>
      <c r="Z70" s="627" t="s">
        <v>1393</v>
      </c>
      <c r="AA70" s="628" t="s">
        <v>1394</v>
      </c>
      <c r="AB70" s="629" t="s">
        <v>1447</v>
      </c>
      <c r="AC70" s="641" t="s">
        <v>1710</v>
      </c>
      <c r="AD70">
        <f t="shared" si="10"/>
        <v>0</v>
      </c>
    </row>
    <row r="71" spans="1:30" ht="22.5">
      <c r="A71" s="374" t="s">
        <v>1817</v>
      </c>
      <c r="B71" s="681" t="s">
        <v>1528</v>
      </c>
      <c r="C71" s="645"/>
      <c r="D71" s="676" t="s">
        <v>1265</v>
      </c>
      <c r="E71" s="669" t="s">
        <v>1719</v>
      </c>
      <c r="F71" s="732" t="s">
        <v>1719</v>
      </c>
      <c r="G71" s="645" t="s">
        <v>1105</v>
      </c>
      <c r="H71" s="645"/>
      <c r="I71" s="645" t="s">
        <v>1733</v>
      </c>
      <c r="L71" s="738"/>
      <c r="M71" s="738"/>
      <c r="N71" s="738"/>
      <c r="O71" s="738"/>
      <c r="P71" s="750"/>
      <c r="Q71" s="750"/>
      <c r="R71" s="750"/>
      <c r="S71" s="750"/>
      <c r="V71" s="626" t="s">
        <v>1419</v>
      </c>
      <c r="W71" s="628" t="s">
        <v>1420</v>
      </c>
      <c r="X71" s="628" t="s">
        <v>1151</v>
      </c>
      <c r="Y71" s="627" t="s">
        <v>1426</v>
      </c>
      <c r="Z71" s="627" t="s">
        <v>1422</v>
      </c>
      <c r="AA71" s="628" t="s">
        <v>1423</v>
      </c>
      <c r="AB71" s="629" t="s">
        <v>1557</v>
      </c>
      <c r="AC71" s="641" t="s">
        <v>1699</v>
      </c>
      <c r="AD71">
        <f t="shared" si="10"/>
        <v>0</v>
      </c>
    </row>
    <row r="72" spans="1:30" ht="21" customHeight="1">
      <c r="A72" s="374" t="s">
        <v>1817</v>
      </c>
      <c r="B72" s="681" t="s">
        <v>1529</v>
      </c>
      <c r="C72" s="645"/>
      <c r="D72" s="676" t="s">
        <v>1275</v>
      </c>
      <c r="E72" s="669" t="s">
        <v>1718</v>
      </c>
      <c r="F72" s="732" t="s">
        <v>1718</v>
      </c>
      <c r="G72" s="645" t="s">
        <v>1105</v>
      </c>
      <c r="H72" s="645"/>
      <c r="I72" s="645"/>
      <c r="L72" s="738"/>
      <c r="M72" s="738"/>
      <c r="N72" s="738"/>
      <c r="O72" s="738"/>
      <c r="P72" s="750"/>
      <c r="Q72" s="750"/>
      <c r="R72" s="750"/>
      <c r="S72" s="750"/>
      <c r="V72" s="626" t="s">
        <v>1398</v>
      </c>
      <c r="W72" s="628" t="s">
        <v>1399</v>
      </c>
      <c r="X72" s="628" t="s">
        <v>1151</v>
      </c>
      <c r="Y72" s="627" t="s">
        <v>1400</v>
      </c>
      <c r="Z72" s="627" t="s">
        <v>1401</v>
      </c>
      <c r="AA72" s="628" t="s">
        <v>1402</v>
      </c>
      <c r="AB72" s="629" t="s">
        <v>1548</v>
      </c>
      <c r="AC72" s="641" t="s">
        <v>1698</v>
      </c>
      <c r="AD72">
        <f t="shared" si="10"/>
        <v>0</v>
      </c>
    </row>
    <row r="73" spans="1:30" ht="22.5">
      <c r="A73" s="374" t="s">
        <v>1817</v>
      </c>
      <c r="B73" s="681" t="s">
        <v>1538</v>
      </c>
      <c r="C73" s="676"/>
      <c r="D73" s="676" t="s">
        <v>1319</v>
      </c>
      <c r="E73" s="746" t="s">
        <v>1717</v>
      </c>
      <c r="F73" s="741" t="s">
        <v>1717</v>
      </c>
      <c r="G73" s="645" t="s">
        <v>1105</v>
      </c>
      <c r="H73" s="676"/>
      <c r="I73" s="676"/>
      <c r="L73" s="738"/>
      <c r="M73" s="738"/>
      <c r="N73" s="738"/>
      <c r="O73" s="738"/>
      <c r="P73" s="750"/>
      <c r="Q73" s="750"/>
      <c r="R73" s="750"/>
      <c r="S73" s="750"/>
      <c r="V73" s="626" t="s">
        <v>1157</v>
      </c>
      <c r="W73" s="628" t="s">
        <v>1158</v>
      </c>
      <c r="X73" s="628" t="s">
        <v>1151</v>
      </c>
      <c r="Y73" s="627" t="s">
        <v>1159</v>
      </c>
      <c r="Z73" s="627" t="s">
        <v>1160</v>
      </c>
      <c r="AA73" s="628" t="s">
        <v>1161</v>
      </c>
      <c r="AB73" s="629" t="s">
        <v>1686</v>
      </c>
      <c r="AC73" s="641" t="s">
        <v>1692</v>
      </c>
      <c r="AD73">
        <f t="shared" si="10"/>
        <v>0</v>
      </c>
    </row>
    <row r="74" spans="1:30" ht="22.5">
      <c r="A74" s="374" t="s">
        <v>1817</v>
      </c>
      <c r="B74" s="681" t="s">
        <v>1446</v>
      </c>
      <c r="C74" s="679"/>
      <c r="D74" s="686" t="s">
        <v>1366</v>
      </c>
      <c r="E74" s="680" t="s">
        <v>1724</v>
      </c>
      <c r="F74" s="742" t="s">
        <v>1724</v>
      </c>
      <c r="G74" s="679" t="s">
        <v>21</v>
      </c>
      <c r="H74" s="679" t="s">
        <v>1730</v>
      </c>
      <c r="I74" s="679" t="s">
        <v>1730</v>
      </c>
      <c r="L74" s="738"/>
      <c r="M74" s="738"/>
      <c r="N74" s="738"/>
      <c r="O74" s="738"/>
      <c r="P74" s="750"/>
      <c r="Q74" s="750"/>
      <c r="R74" s="750"/>
      <c r="S74" s="750"/>
      <c r="V74" s="626" t="s">
        <v>1157</v>
      </c>
      <c r="W74" s="628" t="s">
        <v>1158</v>
      </c>
      <c r="X74" s="628" t="s">
        <v>1151</v>
      </c>
      <c r="Y74" s="627" t="s">
        <v>1162</v>
      </c>
      <c r="Z74" s="627" t="s">
        <v>1163</v>
      </c>
      <c r="AA74" s="628" t="s">
        <v>1161</v>
      </c>
      <c r="AB74" s="629" t="s">
        <v>1687</v>
      </c>
      <c r="AC74" s="641" t="s">
        <v>1692</v>
      </c>
      <c r="AD74">
        <f t="shared" si="10"/>
        <v>0</v>
      </c>
    </row>
    <row r="75" spans="1:30" ht="24.75" customHeight="1">
      <c r="A75" s="374" t="s">
        <v>1817</v>
      </c>
      <c r="B75" s="681" t="s">
        <v>1447</v>
      </c>
      <c r="C75" s="646"/>
      <c r="D75" s="687" t="s">
        <v>1390</v>
      </c>
      <c r="E75" s="747" t="s">
        <v>1727</v>
      </c>
      <c r="F75" s="743" t="s">
        <v>1727</v>
      </c>
      <c r="G75" s="646" t="s">
        <v>31</v>
      </c>
      <c r="H75" s="646" t="s">
        <v>1729</v>
      </c>
      <c r="I75" s="646" t="s">
        <v>1729</v>
      </c>
      <c r="L75" s="738"/>
      <c r="M75" s="738"/>
      <c r="N75" s="738"/>
      <c r="O75" s="738"/>
      <c r="P75" s="750"/>
      <c r="Q75" s="750"/>
      <c r="R75" s="750"/>
      <c r="S75" s="750"/>
      <c r="V75" s="626" t="s">
        <v>1166</v>
      </c>
      <c r="W75" s="628" t="s">
        <v>1167</v>
      </c>
      <c r="X75" s="628" t="s">
        <v>1151</v>
      </c>
      <c r="Y75" s="627" t="s">
        <v>1176</v>
      </c>
      <c r="Z75" s="627" t="s">
        <v>1177</v>
      </c>
      <c r="AA75" s="628" t="s">
        <v>1173</v>
      </c>
      <c r="AB75" s="629" t="s">
        <v>1623</v>
      </c>
      <c r="AC75" s="641" t="s">
        <v>1697</v>
      </c>
      <c r="AD75">
        <f t="shared" si="10"/>
        <v>0</v>
      </c>
    </row>
    <row r="76" spans="1:30" ht="22.5">
      <c r="A76" s="374" t="s">
        <v>1817</v>
      </c>
      <c r="B76" s="681" t="s">
        <v>1557</v>
      </c>
      <c r="C76" s="666"/>
      <c r="D76" s="677" t="s">
        <v>1419</v>
      </c>
      <c r="E76" s="666" t="s">
        <v>1725</v>
      </c>
      <c r="F76" s="731" t="s">
        <v>1725</v>
      </c>
      <c r="G76" s="644" t="s">
        <v>612</v>
      </c>
      <c r="H76" s="644"/>
      <c r="I76" s="644"/>
      <c r="L76" s="738"/>
      <c r="M76" s="738"/>
      <c r="N76" s="738"/>
      <c r="O76" s="738"/>
      <c r="P76" s="750"/>
      <c r="Q76" s="750"/>
      <c r="R76" s="750"/>
      <c r="S76" s="750"/>
      <c r="V76" s="626" t="s">
        <v>1221</v>
      </c>
      <c r="W76" s="628" t="s">
        <v>1222</v>
      </c>
      <c r="X76" s="628" t="s">
        <v>1151</v>
      </c>
      <c r="Y76" s="627" t="s">
        <v>1223</v>
      </c>
      <c r="Z76" s="627" t="s">
        <v>1224</v>
      </c>
      <c r="AA76" s="628" t="s">
        <v>1225</v>
      </c>
      <c r="AB76" s="629" t="s">
        <v>1519</v>
      </c>
      <c r="AC76" s="641" t="s">
        <v>1696</v>
      </c>
      <c r="AD76">
        <f t="shared" si="10"/>
        <v>0</v>
      </c>
    </row>
    <row r="77" spans="1:30" ht="20.25" customHeight="1">
      <c r="A77" s="374" t="s">
        <v>1817</v>
      </c>
      <c r="B77" s="681" t="s">
        <v>1548</v>
      </c>
      <c r="C77" s="672"/>
      <c r="D77" s="688" t="s">
        <v>1398</v>
      </c>
      <c r="E77" s="672" t="s">
        <v>1726</v>
      </c>
      <c r="F77" s="744" t="s">
        <v>1726</v>
      </c>
      <c r="G77" s="651" t="s">
        <v>1709</v>
      </c>
      <c r="H77" s="651" t="s">
        <v>1798</v>
      </c>
      <c r="I77" s="651" t="s">
        <v>1798</v>
      </c>
      <c r="L77" s="738"/>
      <c r="M77" s="738"/>
      <c r="N77" s="738"/>
      <c r="O77" s="738"/>
      <c r="P77" s="750"/>
      <c r="Q77" s="750"/>
      <c r="R77" s="750"/>
      <c r="S77" s="750"/>
      <c r="V77" s="626" t="s">
        <v>1234</v>
      </c>
      <c r="W77" s="628" t="s">
        <v>1235</v>
      </c>
      <c r="X77" s="628" t="s">
        <v>1151</v>
      </c>
      <c r="Y77" s="627" t="s">
        <v>1239</v>
      </c>
      <c r="Z77" s="627" t="s">
        <v>1240</v>
      </c>
      <c r="AA77" s="628" t="s">
        <v>1241</v>
      </c>
      <c r="AB77" s="629" t="s">
        <v>1435</v>
      </c>
      <c r="AC77" s="641" t="s">
        <v>1695</v>
      </c>
      <c r="AD77">
        <f t="shared" si="10"/>
        <v>0</v>
      </c>
    </row>
    <row r="78" spans="1:30" ht="21.75" customHeight="1">
      <c r="A78" s="374" t="s">
        <v>1817</v>
      </c>
      <c r="B78" s="681" t="s">
        <v>1686</v>
      </c>
      <c r="C78" s="672"/>
      <c r="D78" s="688" t="s">
        <v>1157</v>
      </c>
      <c r="E78" s="672" t="s">
        <v>1713</v>
      </c>
      <c r="F78" s="744" t="s">
        <v>1713</v>
      </c>
      <c r="G78" s="651" t="s">
        <v>1709</v>
      </c>
      <c r="H78" s="651" t="s">
        <v>1798</v>
      </c>
      <c r="I78" s="651" t="s">
        <v>1798</v>
      </c>
      <c r="L78" s="738"/>
      <c r="M78" s="738"/>
      <c r="N78" s="738"/>
      <c r="O78" s="738"/>
      <c r="P78" s="750"/>
      <c r="Q78" s="750"/>
      <c r="R78" s="750"/>
      <c r="S78" s="750"/>
      <c r="V78" s="628" t="s">
        <v>1705</v>
      </c>
      <c r="W78" s="627" t="s">
        <v>1704</v>
      </c>
      <c r="X78" s="628" t="s">
        <v>1151</v>
      </c>
      <c r="Y78" s="627" t="s">
        <v>1702</v>
      </c>
      <c r="Z78" s="626" t="s">
        <v>1451</v>
      </c>
      <c r="AA78" s="626" t="s">
        <v>1451</v>
      </c>
      <c r="AB78" s="627" t="s">
        <v>1704</v>
      </c>
      <c r="AC78" s="641" t="s">
        <v>1696</v>
      </c>
      <c r="AD78">
        <f t="shared" si="10"/>
        <v>0</v>
      </c>
    </row>
    <row r="79" spans="1:30" ht="21.75" customHeight="1">
      <c r="A79" s="374" t="s">
        <v>1817</v>
      </c>
      <c r="B79" s="681" t="s">
        <v>1687</v>
      </c>
      <c r="C79" s="672"/>
      <c r="D79" s="688" t="s">
        <v>1157</v>
      </c>
      <c r="E79" s="672" t="s">
        <v>1713</v>
      </c>
      <c r="F79" s="744" t="s">
        <v>1713</v>
      </c>
      <c r="G79" s="651" t="s">
        <v>1709</v>
      </c>
      <c r="H79" s="651" t="s">
        <v>1798</v>
      </c>
      <c r="I79" s="651" t="s">
        <v>1798</v>
      </c>
      <c r="L79" s="738"/>
      <c r="M79" s="738"/>
      <c r="N79" s="738"/>
      <c r="O79" s="738"/>
      <c r="P79" s="750"/>
      <c r="Q79" s="750"/>
      <c r="R79" s="750"/>
      <c r="S79" s="750"/>
      <c r="V79" s="613" t="s">
        <v>1155</v>
      </c>
      <c r="W79" s="617" t="s">
        <v>1156</v>
      </c>
      <c r="X79" s="612" t="s">
        <v>1513</v>
      </c>
      <c r="Y79" s="614"/>
      <c r="Z79" s="614"/>
      <c r="AA79" s="614"/>
      <c r="AB79" s="630" t="s">
        <v>1513</v>
      </c>
      <c r="AD79">
        <f t="shared" si="10"/>
        <v>0</v>
      </c>
    </row>
    <row r="80" spans="1:30" ht="21.75" customHeight="1">
      <c r="A80" s="374" t="s">
        <v>1817</v>
      </c>
      <c r="B80" s="681" t="s">
        <v>1623</v>
      </c>
      <c r="C80" s="666"/>
      <c r="D80" s="677" t="s">
        <v>1166</v>
      </c>
      <c r="E80" s="666" t="s">
        <v>1715</v>
      </c>
      <c r="F80" s="731" t="s">
        <v>1715</v>
      </c>
      <c r="G80" s="644" t="s">
        <v>1708</v>
      </c>
      <c r="H80" s="644"/>
      <c r="I80" s="644"/>
      <c r="L80" s="738"/>
      <c r="M80" s="738"/>
      <c r="N80" s="738"/>
      <c r="O80" s="738"/>
      <c r="P80" s="750"/>
      <c r="Q80" s="750"/>
      <c r="R80" s="750"/>
      <c r="S80" s="750"/>
      <c r="V80" s="613" t="s">
        <v>1164</v>
      </c>
      <c r="W80" s="617" t="s">
        <v>1165</v>
      </c>
      <c r="X80" s="612" t="s">
        <v>1513</v>
      </c>
      <c r="Y80" s="614"/>
      <c r="Z80" s="613"/>
      <c r="AA80" s="613"/>
      <c r="AB80" s="630" t="s">
        <v>1513</v>
      </c>
      <c r="AD80">
        <f t="shared" si="10"/>
        <v>0</v>
      </c>
    </row>
    <row r="81" spans="1:31" ht="21.75" customHeight="1">
      <c r="A81" s="374" t="s">
        <v>1817</v>
      </c>
      <c r="B81" s="681" t="s">
        <v>1519</v>
      </c>
      <c r="C81" s="670"/>
      <c r="D81" s="684" t="s">
        <v>1221</v>
      </c>
      <c r="E81" s="745" t="s">
        <v>1721</v>
      </c>
      <c r="F81" s="739" t="s">
        <v>1721</v>
      </c>
      <c r="G81" s="648" t="s">
        <v>636</v>
      </c>
      <c r="H81" s="649"/>
      <c r="I81" s="649"/>
      <c r="L81" s="738"/>
      <c r="M81" s="738"/>
      <c r="N81" s="738"/>
      <c r="O81" s="738"/>
      <c r="P81" s="750"/>
      <c r="Q81" s="750"/>
      <c r="R81" s="750"/>
      <c r="S81" s="750"/>
      <c r="V81" s="613" t="s">
        <v>1184</v>
      </c>
      <c r="W81" s="617" t="s">
        <v>1185</v>
      </c>
      <c r="X81" s="612" t="s">
        <v>1513</v>
      </c>
      <c r="Y81" s="614"/>
      <c r="Z81" s="613"/>
      <c r="AA81" s="613"/>
      <c r="AB81" s="630" t="s">
        <v>1513</v>
      </c>
      <c r="AD81">
        <f t="shared" si="10"/>
        <v>0</v>
      </c>
    </row>
    <row r="82" spans="1:31" ht="21.75" customHeight="1">
      <c r="A82" s="374" t="s">
        <v>1817</v>
      </c>
      <c r="B82" s="681" t="s">
        <v>1435</v>
      </c>
      <c r="C82" s="667"/>
      <c r="D82" s="685" t="s">
        <v>1234</v>
      </c>
      <c r="E82" s="667" t="s">
        <v>1720</v>
      </c>
      <c r="F82" s="740" t="s">
        <v>1720</v>
      </c>
      <c r="G82" s="647" t="s">
        <v>988</v>
      </c>
      <c r="H82" s="647"/>
      <c r="I82" s="647"/>
      <c r="L82" s="738"/>
      <c r="M82" s="738"/>
      <c r="N82" s="738"/>
      <c r="O82" s="738"/>
      <c r="P82" s="750"/>
      <c r="Q82" s="750"/>
      <c r="R82" s="750"/>
      <c r="S82" s="750"/>
      <c r="V82" s="613" t="s">
        <v>1196</v>
      </c>
      <c r="W82" s="612" t="s">
        <v>1197</v>
      </c>
      <c r="X82" s="612" t="s">
        <v>1513</v>
      </c>
      <c r="Y82" s="614"/>
      <c r="Z82" s="614"/>
      <c r="AA82" s="613"/>
      <c r="AB82" s="630" t="s">
        <v>1513</v>
      </c>
      <c r="AD82">
        <f t="shared" si="10"/>
        <v>0</v>
      </c>
    </row>
    <row r="83" spans="1:31" ht="21.75" customHeight="1">
      <c r="A83" s="374" t="s">
        <v>1817</v>
      </c>
      <c r="B83" s="681" t="s">
        <v>1704</v>
      </c>
      <c r="C83" s="670"/>
      <c r="D83" s="684" t="s">
        <v>1705</v>
      </c>
      <c r="E83" s="745"/>
      <c r="F83" s="739"/>
      <c r="G83" s="648" t="s">
        <v>636</v>
      </c>
      <c r="H83" s="649"/>
      <c r="I83" s="649"/>
      <c r="L83" s="738"/>
      <c r="M83" s="738"/>
      <c r="N83" s="738"/>
      <c r="O83" s="738"/>
      <c r="P83" s="750"/>
      <c r="Q83" s="750"/>
      <c r="R83" s="750"/>
      <c r="S83" s="750"/>
      <c r="V83" s="613" t="s">
        <v>1206</v>
      </c>
      <c r="W83" s="617" t="s">
        <v>1207</v>
      </c>
      <c r="X83" s="612" t="s">
        <v>1513</v>
      </c>
      <c r="Y83" s="614"/>
      <c r="Z83" s="613"/>
      <c r="AA83" s="613"/>
      <c r="AB83" s="630" t="s">
        <v>1513</v>
      </c>
      <c r="AD83">
        <f t="shared" si="10"/>
        <v>0</v>
      </c>
    </row>
    <row r="84" spans="1:31" ht="21.75" customHeight="1">
      <c r="A84" s="643">
        <v>2022</v>
      </c>
      <c r="B84" s="655" t="s">
        <v>633</v>
      </c>
      <c r="C84" s="675" t="e">
        <f>_xlfn.IFNA(VLOOKUP($B84,#REF!,2,0),"")</f>
        <v>#REF!</v>
      </c>
      <c r="D84" s="655" t="e">
        <f>_xlfn.IFNA(VLOOKUP($B84,#REF!,3,0),"")</f>
        <v>#REF!</v>
      </c>
      <c r="E84" s="655" t="e">
        <f>_xlfn.IFNA(VLOOKUP($B84,#REF!,3,0),"")</f>
        <v>#REF!</v>
      </c>
      <c r="F84" s="655" t="e">
        <f>_xlfn.IFNA(VLOOKUP($B84,#REF!,4,0),"")</f>
        <v>#REF!</v>
      </c>
      <c r="G84" s="655" t="e">
        <f>_xlfn.IFNA(VLOOKUP($B84,#REF!,5,0),"")</f>
        <v>#REF!</v>
      </c>
      <c r="H84" s="656" t="s">
        <v>1671</v>
      </c>
      <c r="I84" s="656" t="s">
        <v>1671</v>
      </c>
      <c r="L84" s="738"/>
      <c r="M84" s="738"/>
      <c r="N84" s="738"/>
      <c r="O84" s="738"/>
      <c r="P84" s="750"/>
      <c r="Q84" s="750"/>
      <c r="R84" s="750"/>
      <c r="S84" s="750"/>
      <c r="V84" s="613" t="s">
        <v>1219</v>
      </c>
      <c r="W84" s="617" t="s">
        <v>1220</v>
      </c>
      <c r="X84" s="612" t="s">
        <v>1513</v>
      </c>
      <c r="Y84" s="614"/>
      <c r="Z84" s="614"/>
      <c r="AA84" s="613"/>
      <c r="AB84" s="630" t="s">
        <v>1513</v>
      </c>
      <c r="AD84">
        <f t="shared" si="10"/>
        <v>0</v>
      </c>
    </row>
    <row r="85" spans="1:31" ht="21.75" customHeight="1">
      <c r="A85" s="643">
        <v>2022</v>
      </c>
      <c r="B85" s="655" t="s">
        <v>634</v>
      </c>
      <c r="C85" s="675" t="e">
        <f>_xlfn.IFNA(VLOOKUP($B85,#REF!,2,0),"")</f>
        <v>#REF!</v>
      </c>
      <c r="D85" s="655" t="e">
        <f>_xlfn.IFNA(VLOOKUP($B85,#REF!,3,0),"")</f>
        <v>#REF!</v>
      </c>
      <c r="E85" s="655" t="e">
        <f>_xlfn.IFNA(VLOOKUP($B85,#REF!,3,0),"")</f>
        <v>#REF!</v>
      </c>
      <c r="F85" s="655" t="e">
        <f>_xlfn.IFNA(VLOOKUP($B85,#REF!,4,0),"")</f>
        <v>#REF!</v>
      </c>
      <c r="G85" s="655" t="e">
        <f>_xlfn.IFNA(VLOOKUP($B85,#REF!,5,0),"")</f>
        <v>#REF!</v>
      </c>
      <c r="H85" s="656" t="s">
        <v>1672</v>
      </c>
      <c r="I85" s="656" t="s">
        <v>1672</v>
      </c>
      <c r="L85" s="738"/>
      <c r="M85" s="738"/>
      <c r="N85" s="738"/>
      <c r="O85" s="738"/>
      <c r="P85" s="750"/>
      <c r="Q85" s="750"/>
      <c r="R85" s="750"/>
      <c r="S85" s="750"/>
      <c r="V85" s="613" t="s">
        <v>1232</v>
      </c>
      <c r="W85" s="617" t="s">
        <v>1233</v>
      </c>
      <c r="X85" s="612" t="s">
        <v>1513</v>
      </c>
      <c r="Y85" s="614"/>
      <c r="Z85" s="613"/>
      <c r="AA85" s="613"/>
      <c r="AB85" s="630" t="s">
        <v>1513</v>
      </c>
      <c r="AD85">
        <f t="shared" si="10"/>
        <v>0</v>
      </c>
    </row>
    <row r="86" spans="1:31" ht="21.75" customHeight="1">
      <c r="A86" s="643">
        <v>2022</v>
      </c>
      <c r="B86" s="655" t="s">
        <v>635</v>
      </c>
      <c r="C86" s="675" t="e">
        <f>_xlfn.IFNA(VLOOKUP($B86,#REF!,2,0),"")</f>
        <v>#REF!</v>
      </c>
      <c r="D86" s="655" t="e">
        <f>_xlfn.IFNA(VLOOKUP($B86,#REF!,3,0),"")</f>
        <v>#REF!</v>
      </c>
      <c r="E86" s="655" t="e">
        <f>_xlfn.IFNA(VLOOKUP($B86,#REF!,3,0),"")</f>
        <v>#REF!</v>
      </c>
      <c r="F86" s="655" t="e">
        <f>_xlfn.IFNA(VLOOKUP($B86,#REF!,4,0),"")</f>
        <v>#REF!</v>
      </c>
      <c r="G86" s="655" t="e">
        <f>_xlfn.IFNA(VLOOKUP($B86,#REF!,5,0),"")</f>
        <v>#REF!</v>
      </c>
      <c r="H86" s="656" t="s">
        <v>1673</v>
      </c>
      <c r="I86" s="656" t="s">
        <v>1673</v>
      </c>
      <c r="L86" s="738"/>
      <c r="M86" s="738"/>
      <c r="N86" s="738"/>
      <c r="O86" s="738"/>
      <c r="P86" s="750"/>
      <c r="Q86" s="750"/>
      <c r="R86" s="750"/>
      <c r="S86" s="750"/>
      <c r="V86" s="613" t="s">
        <v>1263</v>
      </c>
      <c r="W86" s="617" t="s">
        <v>1264</v>
      </c>
      <c r="X86" s="612" t="s">
        <v>1513</v>
      </c>
      <c r="Y86" s="614"/>
      <c r="Z86" s="614"/>
      <c r="AA86" s="613"/>
      <c r="AB86" s="630" t="s">
        <v>1513</v>
      </c>
      <c r="AD86">
        <f t="shared" si="10"/>
        <v>0</v>
      </c>
    </row>
    <row r="87" spans="1:31" ht="21.75" customHeight="1">
      <c r="C87" s="682"/>
      <c r="F87" s="682"/>
      <c r="H87" s="683"/>
      <c r="I87" s="683"/>
      <c r="V87" s="613" t="s">
        <v>1273</v>
      </c>
      <c r="W87" s="617" t="s">
        <v>1274</v>
      </c>
      <c r="X87" s="612" t="s">
        <v>1513</v>
      </c>
      <c r="Y87" s="614"/>
      <c r="Z87" s="615"/>
      <c r="AA87" s="613"/>
      <c r="AB87" s="630" t="s">
        <v>1513</v>
      </c>
      <c r="AD87">
        <f t="shared" si="10"/>
        <v>0</v>
      </c>
    </row>
    <row r="88" spans="1:31" ht="21.75" customHeight="1">
      <c r="V88" s="613" t="s">
        <v>1286</v>
      </c>
      <c r="W88" s="617" t="s">
        <v>1287</v>
      </c>
      <c r="X88" s="612" t="s">
        <v>1513</v>
      </c>
      <c r="Y88" s="614"/>
      <c r="Z88" s="613"/>
      <c r="AA88" s="613"/>
      <c r="AB88" s="630" t="s">
        <v>1513</v>
      </c>
      <c r="AD88">
        <f t="shared" si="10"/>
        <v>0</v>
      </c>
    </row>
    <row r="89" spans="1:31" ht="21.75" customHeight="1">
      <c r="V89" s="613" t="s">
        <v>1310</v>
      </c>
      <c r="W89" s="617" t="s">
        <v>1311</v>
      </c>
      <c r="X89" s="612" t="s">
        <v>1513</v>
      </c>
      <c r="Y89" s="614"/>
      <c r="Z89" s="613"/>
      <c r="AA89" s="613"/>
      <c r="AB89" s="630" t="s">
        <v>1513</v>
      </c>
      <c r="AD89">
        <f t="shared" si="10"/>
        <v>0</v>
      </c>
      <c r="AE89" s="197"/>
    </row>
    <row r="90" spans="1:31" ht="21.75" customHeight="1">
      <c r="V90" s="613" t="s">
        <v>1317</v>
      </c>
      <c r="W90" s="617" t="s">
        <v>1318</v>
      </c>
      <c r="X90" s="612" t="s">
        <v>1513</v>
      </c>
      <c r="Y90" s="614"/>
      <c r="Z90" s="614"/>
      <c r="AA90" s="613"/>
      <c r="AB90" s="630" t="s">
        <v>1513</v>
      </c>
      <c r="AD90">
        <f t="shared" si="10"/>
        <v>0</v>
      </c>
      <c r="AE90" s="197"/>
    </row>
    <row r="91" spans="1:31" ht="21.75" customHeight="1">
      <c r="V91" s="613" t="s">
        <v>1345</v>
      </c>
      <c r="W91" s="617" t="s">
        <v>1346</v>
      </c>
      <c r="X91" s="612" t="s">
        <v>1513</v>
      </c>
      <c r="Y91" s="613"/>
      <c r="Z91" s="616"/>
      <c r="AA91" s="613"/>
      <c r="AB91" s="630" t="s">
        <v>1513</v>
      </c>
      <c r="AD91">
        <f t="shared" si="10"/>
        <v>0</v>
      </c>
      <c r="AE91" s="197"/>
    </row>
    <row r="92" spans="1:31" ht="21.75" customHeight="1">
      <c r="V92" s="613" t="s">
        <v>1364</v>
      </c>
      <c r="W92" s="617" t="s">
        <v>1365</v>
      </c>
      <c r="X92" s="612" t="s">
        <v>1513</v>
      </c>
      <c r="Y92" s="614"/>
      <c r="Z92" s="613"/>
      <c r="AA92" s="613"/>
      <c r="AB92" s="630" t="s">
        <v>1513</v>
      </c>
      <c r="AD92">
        <f t="shared" si="10"/>
        <v>0</v>
      </c>
      <c r="AE92" s="197"/>
    </row>
    <row r="93" spans="1:31" ht="21.75" customHeight="1">
      <c r="V93" s="613" t="s">
        <v>1388</v>
      </c>
      <c r="W93" s="617" t="s">
        <v>1389</v>
      </c>
      <c r="X93" s="612" t="s">
        <v>1513</v>
      </c>
      <c r="Y93" s="614"/>
      <c r="Z93" s="613"/>
      <c r="AA93" s="613"/>
      <c r="AB93" s="630" t="s">
        <v>1513</v>
      </c>
      <c r="AD93">
        <f t="shared" si="10"/>
        <v>0</v>
      </c>
      <c r="AE93" s="197"/>
    </row>
    <row r="94" spans="1:31" ht="21.75" customHeight="1">
      <c r="V94" s="613" t="s">
        <v>1396</v>
      </c>
      <c r="W94" s="612" t="s">
        <v>1397</v>
      </c>
      <c r="X94" s="612" t="s">
        <v>1513</v>
      </c>
      <c r="Y94" s="614"/>
      <c r="Z94" s="613"/>
      <c r="AA94" s="613"/>
      <c r="AB94" s="630" t="s">
        <v>1513</v>
      </c>
      <c r="AD94">
        <f t="shared" si="10"/>
        <v>0</v>
      </c>
      <c r="AE94" s="197"/>
    </row>
    <row r="95" spans="1:31" ht="21.75" customHeight="1">
      <c r="V95" s="613" t="s">
        <v>1417</v>
      </c>
      <c r="W95" s="617" t="s">
        <v>1418</v>
      </c>
      <c r="X95" s="612" t="s">
        <v>1513</v>
      </c>
      <c r="Y95" s="614"/>
      <c r="Z95" s="614"/>
      <c r="AA95" s="613"/>
      <c r="AB95" s="630" t="s">
        <v>1513</v>
      </c>
      <c r="AD95">
        <f t="shared" si="10"/>
        <v>0</v>
      </c>
      <c r="AE95" s="197"/>
    </row>
    <row r="96" spans="1:31" ht="21.75" customHeight="1">
      <c r="V96" s="613" t="s">
        <v>1427</v>
      </c>
      <c r="W96" s="617" t="s">
        <v>1428</v>
      </c>
      <c r="X96" s="612" t="s">
        <v>1513</v>
      </c>
      <c r="Y96" s="614"/>
      <c r="Z96" s="613"/>
      <c r="AA96" s="613"/>
      <c r="AB96" s="630" t="s">
        <v>1513</v>
      </c>
      <c r="AD96">
        <f t="shared" si="10"/>
        <v>0</v>
      </c>
      <c r="AE96" s="197"/>
    </row>
    <row r="97" spans="22:31" ht="21.75" customHeight="1">
      <c r="V97" s="618" t="s">
        <v>1288</v>
      </c>
      <c r="W97" s="620" t="s">
        <v>1289</v>
      </c>
      <c r="X97" s="619" t="s">
        <v>1151</v>
      </c>
      <c r="Y97" s="619" t="s">
        <v>1290</v>
      </c>
      <c r="Z97" s="619" t="s">
        <v>1291</v>
      </c>
      <c r="AA97" s="618" t="s">
        <v>1292</v>
      </c>
      <c r="AB97" s="621" t="s">
        <v>1530</v>
      </c>
      <c r="AC97" s="622" t="s">
        <v>1680</v>
      </c>
      <c r="AD97">
        <f t="shared" si="10"/>
        <v>0</v>
      </c>
      <c r="AE97" s="197"/>
    </row>
    <row r="98" spans="22:31" ht="21.75" customHeight="1">
      <c r="V98" s="618" t="s">
        <v>1288</v>
      </c>
      <c r="W98" s="620" t="s">
        <v>1289</v>
      </c>
      <c r="X98" s="619" t="s">
        <v>557</v>
      </c>
      <c r="Y98" s="619" t="s">
        <v>1293</v>
      </c>
      <c r="Z98" s="619" t="s">
        <v>1294</v>
      </c>
      <c r="AA98" s="618" t="s">
        <v>1295</v>
      </c>
      <c r="AB98" s="621" t="s">
        <v>1445</v>
      </c>
      <c r="AC98" s="622" t="s">
        <v>1680</v>
      </c>
      <c r="AD98">
        <f t="shared" si="10"/>
        <v>0</v>
      </c>
    </row>
    <row r="99" spans="22:31" ht="21.75" customHeight="1">
      <c r="V99" s="618" t="s">
        <v>1288</v>
      </c>
      <c r="W99" s="620" t="s">
        <v>1289</v>
      </c>
      <c r="X99" s="619" t="s">
        <v>557</v>
      </c>
      <c r="Y99" s="619" t="s">
        <v>1297</v>
      </c>
      <c r="Z99" s="619" t="s">
        <v>1298</v>
      </c>
      <c r="AA99" s="618" t="s">
        <v>1299</v>
      </c>
      <c r="AB99" s="621" t="s">
        <v>1533</v>
      </c>
      <c r="AC99" s="622" t="s">
        <v>1680</v>
      </c>
      <c r="AD99">
        <f t="shared" si="10"/>
        <v>0</v>
      </c>
    </row>
    <row r="100" spans="22:31" ht="21.75" customHeight="1">
      <c r="V100" s="618" t="s">
        <v>1288</v>
      </c>
      <c r="W100" s="620" t="s">
        <v>1289</v>
      </c>
      <c r="X100" s="619" t="s">
        <v>557</v>
      </c>
      <c r="Y100" s="619" t="s">
        <v>1300</v>
      </c>
      <c r="Z100" s="619" t="s">
        <v>1301</v>
      </c>
      <c r="AA100" s="618" t="s">
        <v>1299</v>
      </c>
      <c r="AB100" s="621" t="s">
        <v>1532</v>
      </c>
      <c r="AC100" s="622" t="s">
        <v>1680</v>
      </c>
      <c r="AD100">
        <f t="shared" si="10"/>
        <v>0</v>
      </c>
    </row>
    <row r="101" spans="22:31" ht="21.75" customHeight="1">
      <c r="V101" s="618" t="s">
        <v>1288</v>
      </c>
      <c r="W101" s="620" t="s">
        <v>1289</v>
      </c>
      <c r="X101" s="619" t="s">
        <v>557</v>
      </c>
      <c r="Y101" s="619" t="s">
        <v>1302</v>
      </c>
      <c r="Z101" s="619" t="s">
        <v>1303</v>
      </c>
      <c r="AA101" s="618" t="s">
        <v>1304</v>
      </c>
      <c r="AB101" s="621" t="s">
        <v>1534</v>
      </c>
      <c r="AC101" s="622" t="s">
        <v>1680</v>
      </c>
      <c r="AD101">
        <f t="shared" si="10"/>
        <v>0</v>
      </c>
    </row>
    <row r="102" spans="22:31" ht="21.75" customHeight="1">
      <c r="V102" s="618" t="s">
        <v>1288</v>
      </c>
      <c r="W102" s="620" t="s">
        <v>1289</v>
      </c>
      <c r="X102" s="619" t="s">
        <v>557</v>
      </c>
      <c r="Y102" s="619" t="s">
        <v>1305</v>
      </c>
      <c r="Z102" s="619" t="s">
        <v>1306</v>
      </c>
      <c r="AA102" s="618" t="s">
        <v>1307</v>
      </c>
      <c r="AB102" s="621" t="s">
        <v>1535</v>
      </c>
      <c r="AC102" s="622" t="s">
        <v>1680</v>
      </c>
      <c r="AD102">
        <f t="shared" si="10"/>
        <v>0</v>
      </c>
    </row>
    <row r="103" spans="22:31" ht="21.75" customHeight="1">
      <c r="V103" s="618" t="s">
        <v>1288</v>
      </c>
      <c r="W103" s="620" t="s">
        <v>1289</v>
      </c>
      <c r="X103" s="619" t="s">
        <v>557</v>
      </c>
      <c r="Y103" s="619" t="s">
        <v>1308</v>
      </c>
      <c r="Z103" s="619" t="s">
        <v>1309</v>
      </c>
      <c r="AA103" s="618" t="s">
        <v>1307</v>
      </c>
      <c r="AB103" s="621" t="s">
        <v>1536</v>
      </c>
      <c r="AC103" s="622" t="s">
        <v>1680</v>
      </c>
      <c r="AD103">
        <f t="shared" si="10"/>
        <v>0</v>
      </c>
    </row>
    <row r="104" spans="22:31" ht="21.75" customHeight="1">
      <c r="V104" s="637" t="s">
        <v>1319</v>
      </c>
      <c r="W104" s="638" t="s">
        <v>1320</v>
      </c>
      <c r="X104" s="639" t="s">
        <v>557</v>
      </c>
      <c r="Y104" s="638" t="s">
        <v>1332</v>
      </c>
      <c r="Z104" s="638" t="s">
        <v>1333</v>
      </c>
      <c r="AA104" s="637" t="s">
        <v>1331</v>
      </c>
      <c r="AB104" s="640" t="s">
        <v>1540</v>
      </c>
      <c r="AC104" s="622" t="s">
        <v>1680</v>
      </c>
      <c r="AD104">
        <f t="shared" si="10"/>
        <v>0</v>
      </c>
    </row>
    <row r="105" spans="22:31" ht="21.75" customHeight="1">
      <c r="V105" s="637" t="s">
        <v>1347</v>
      </c>
      <c r="W105" s="638" t="s">
        <v>1348</v>
      </c>
      <c r="X105" s="639" t="s">
        <v>1151</v>
      </c>
      <c r="Y105" s="638" t="s">
        <v>1349</v>
      </c>
      <c r="Z105" s="638" t="s">
        <v>1350</v>
      </c>
      <c r="AA105" s="637" t="s">
        <v>1351</v>
      </c>
      <c r="AB105" s="640" t="s">
        <v>1674</v>
      </c>
      <c r="AC105" s="636" t="s">
        <v>1681</v>
      </c>
      <c r="AD105">
        <f t="shared" si="10"/>
        <v>0</v>
      </c>
    </row>
    <row r="106" spans="22:31" ht="21.75" customHeight="1">
      <c r="V106" s="637" t="s">
        <v>1347</v>
      </c>
      <c r="W106" s="638" t="s">
        <v>1348</v>
      </c>
      <c r="X106" s="639" t="s">
        <v>557</v>
      </c>
      <c r="Y106" s="638" t="s">
        <v>1352</v>
      </c>
      <c r="Z106" s="638" t="s">
        <v>1353</v>
      </c>
      <c r="AA106" s="637" t="s">
        <v>1354</v>
      </c>
      <c r="AB106" s="640" t="s">
        <v>1675</v>
      </c>
      <c r="AC106" s="636" t="s">
        <v>1681</v>
      </c>
      <c r="AD106">
        <f t="shared" si="10"/>
        <v>0</v>
      </c>
    </row>
    <row r="107" spans="22:31" ht="21.75" customHeight="1">
      <c r="V107" s="637" t="s">
        <v>1347</v>
      </c>
      <c r="W107" s="638" t="s">
        <v>1348</v>
      </c>
      <c r="X107" s="639" t="s">
        <v>557</v>
      </c>
      <c r="Y107" s="638" t="s">
        <v>1355</v>
      </c>
      <c r="Z107" s="638" t="s">
        <v>1353</v>
      </c>
      <c r="AA107" s="637" t="s">
        <v>1354</v>
      </c>
      <c r="AB107" s="640" t="s">
        <v>1676</v>
      </c>
      <c r="AC107" s="636" t="s">
        <v>1681</v>
      </c>
      <c r="AD107">
        <f t="shared" si="10"/>
        <v>0</v>
      </c>
    </row>
    <row r="108" spans="22:31" ht="21.75" customHeight="1">
      <c r="V108" s="637" t="s">
        <v>1347</v>
      </c>
      <c r="W108" s="638" t="s">
        <v>1348</v>
      </c>
      <c r="X108" s="639" t="s">
        <v>557</v>
      </c>
      <c r="Y108" s="638" t="s">
        <v>1356</v>
      </c>
      <c r="Z108" s="638" t="s">
        <v>1357</v>
      </c>
      <c r="AA108" s="637" t="s">
        <v>1358</v>
      </c>
      <c r="AB108" s="640" t="s">
        <v>1677</v>
      </c>
      <c r="AC108" s="636" t="s">
        <v>1681</v>
      </c>
      <c r="AD108">
        <f t="shared" si="10"/>
        <v>0</v>
      </c>
    </row>
    <row r="109" spans="22:31" ht="56.25">
      <c r="V109" s="637" t="s">
        <v>1347</v>
      </c>
      <c r="W109" s="638" t="s">
        <v>1348</v>
      </c>
      <c r="X109" s="639" t="s">
        <v>557</v>
      </c>
      <c r="Y109" s="638" t="s">
        <v>1359</v>
      </c>
      <c r="Z109" s="638" t="s">
        <v>1360</v>
      </c>
      <c r="AA109" s="637" t="s">
        <v>1358</v>
      </c>
      <c r="AB109" s="640" t="s">
        <v>1678</v>
      </c>
      <c r="AC109" s="636" t="s">
        <v>1681</v>
      </c>
      <c r="AD109">
        <f t="shared" si="10"/>
        <v>0</v>
      </c>
    </row>
    <row r="110" spans="22:31" ht="45">
      <c r="V110" s="637" t="s">
        <v>1347</v>
      </c>
      <c r="W110" s="638" t="s">
        <v>1348</v>
      </c>
      <c r="X110" s="639" t="s">
        <v>557</v>
      </c>
      <c r="Y110" s="638" t="s">
        <v>1361</v>
      </c>
      <c r="Z110" s="638" t="s">
        <v>1362</v>
      </c>
      <c r="AA110" s="637" t="s">
        <v>1363</v>
      </c>
      <c r="AB110" s="640" t="s">
        <v>1679</v>
      </c>
      <c r="AC110" s="636" t="s">
        <v>1681</v>
      </c>
      <c r="AD110">
        <f t="shared" si="10"/>
        <v>0</v>
      </c>
    </row>
    <row r="111" spans="22:31" ht="22.5">
      <c r="V111" s="604" t="s">
        <v>1288</v>
      </c>
      <c r="W111" s="606" t="s">
        <v>1289</v>
      </c>
      <c r="X111" s="605" t="s">
        <v>557</v>
      </c>
      <c r="Y111" s="606" t="s">
        <v>1684</v>
      </c>
      <c r="Z111" s="606" t="s">
        <v>1296</v>
      </c>
      <c r="AA111" s="605" t="s">
        <v>1292</v>
      </c>
      <c r="AB111" s="642" t="s">
        <v>1531</v>
      </c>
      <c r="AC111" t="s">
        <v>1680</v>
      </c>
      <c r="AD111">
        <f t="shared" si="10"/>
        <v>0</v>
      </c>
    </row>
    <row r="112" spans="22:31" ht="33.75">
      <c r="V112" s="604" t="s">
        <v>1312</v>
      </c>
      <c r="W112" s="606" t="s">
        <v>1313</v>
      </c>
      <c r="X112" s="605" t="s">
        <v>557</v>
      </c>
      <c r="Y112" s="606" t="s">
        <v>1314</v>
      </c>
      <c r="Z112" s="606" t="s">
        <v>1315</v>
      </c>
      <c r="AA112" s="605" t="s">
        <v>1316</v>
      </c>
      <c r="AB112" s="642" t="s">
        <v>1537</v>
      </c>
      <c r="AC112" t="s">
        <v>1680</v>
      </c>
      <c r="AD112">
        <f t="shared" si="10"/>
        <v>0</v>
      </c>
    </row>
    <row r="113" spans="22:30" ht="33.75">
      <c r="V113" s="604" t="s">
        <v>1319</v>
      </c>
      <c r="W113" s="606" t="s">
        <v>1320</v>
      </c>
      <c r="X113" s="605" t="s">
        <v>557</v>
      </c>
      <c r="Y113" s="606" t="s">
        <v>1326</v>
      </c>
      <c r="Z113" s="606" t="s">
        <v>1327</v>
      </c>
      <c r="AA113" s="605" t="s">
        <v>1328</v>
      </c>
      <c r="AB113" s="642" t="s">
        <v>1539</v>
      </c>
      <c r="AC113" s="197" t="s">
        <v>1688</v>
      </c>
      <c r="AD113">
        <f t="shared" si="10"/>
        <v>0</v>
      </c>
    </row>
    <row r="114" spans="22:30" ht="33.75">
      <c r="V114" s="604" t="s">
        <v>1319</v>
      </c>
      <c r="W114" s="606" t="s">
        <v>1320</v>
      </c>
      <c r="X114" s="605" t="s">
        <v>557</v>
      </c>
      <c r="Y114" s="606" t="s">
        <v>1340</v>
      </c>
      <c r="Z114" s="633" t="s">
        <v>1341</v>
      </c>
      <c r="AA114" s="605" t="s">
        <v>1342</v>
      </c>
      <c r="AB114" s="642" t="s">
        <v>1543</v>
      </c>
      <c r="AC114" s="197" t="s">
        <v>1450</v>
      </c>
      <c r="AD114">
        <f t="shared" si="10"/>
        <v>0</v>
      </c>
    </row>
    <row r="115" spans="22:30" ht="33.75">
      <c r="V115" s="604" t="s">
        <v>1366</v>
      </c>
      <c r="W115" s="606" t="s">
        <v>1367</v>
      </c>
      <c r="X115" s="605" t="s">
        <v>557</v>
      </c>
      <c r="Y115" s="606" t="s">
        <v>1377</v>
      </c>
      <c r="Z115" s="605" t="s">
        <v>1378</v>
      </c>
      <c r="AA115" s="605" t="s">
        <v>1379</v>
      </c>
      <c r="AB115" s="642" t="s">
        <v>1544</v>
      </c>
      <c r="AC115" s="197" t="s">
        <v>1450</v>
      </c>
      <c r="AD115">
        <f t="shared" si="10"/>
        <v>0</v>
      </c>
    </row>
    <row r="116" spans="22:30" ht="33.75">
      <c r="V116" s="604" t="s">
        <v>1366</v>
      </c>
      <c r="W116" s="606" t="s">
        <v>1367</v>
      </c>
      <c r="X116" s="605" t="s">
        <v>557</v>
      </c>
      <c r="Y116" s="606" t="s">
        <v>1380</v>
      </c>
      <c r="Z116" s="605" t="s">
        <v>1303</v>
      </c>
      <c r="AA116" s="605" t="s">
        <v>1381</v>
      </c>
      <c r="AB116" s="642" t="s">
        <v>1545</v>
      </c>
      <c r="AC116" s="197" t="s">
        <v>1450</v>
      </c>
      <c r="AD116">
        <f t="shared" si="10"/>
        <v>0</v>
      </c>
    </row>
    <row r="117" spans="22:30" ht="31.5" customHeight="1">
      <c r="V117" s="604" t="s">
        <v>1366</v>
      </c>
      <c r="W117" s="606" t="s">
        <v>1367</v>
      </c>
      <c r="X117" s="605" t="s">
        <v>557</v>
      </c>
      <c r="Y117" s="606" t="s">
        <v>1382</v>
      </c>
      <c r="Z117" s="605" t="s">
        <v>1383</v>
      </c>
      <c r="AA117" s="605" t="s">
        <v>1384</v>
      </c>
      <c r="AB117" s="642" t="s">
        <v>1546</v>
      </c>
      <c r="AC117" t="s">
        <v>1450</v>
      </c>
      <c r="AD117">
        <f t="shared" si="10"/>
        <v>0</v>
      </c>
    </row>
    <row r="118" spans="22:30" ht="31.5" customHeight="1">
      <c r="V118" s="604" t="s">
        <v>1366</v>
      </c>
      <c r="W118" s="606" t="s">
        <v>1367</v>
      </c>
      <c r="X118" s="607" t="s">
        <v>557</v>
      </c>
      <c r="Y118" s="606" t="s">
        <v>1385</v>
      </c>
      <c r="Z118" s="605" t="s">
        <v>1386</v>
      </c>
      <c r="AA118" s="605" t="s">
        <v>1387</v>
      </c>
      <c r="AB118" s="642" t="s">
        <v>1547</v>
      </c>
      <c r="AC118" t="s">
        <v>1450</v>
      </c>
      <c r="AD118">
        <f t="shared" si="10"/>
        <v>0</v>
      </c>
    </row>
    <row r="119" spans="22:30" ht="31.5" customHeight="1">
      <c r="V119" s="637" t="s">
        <v>1166</v>
      </c>
      <c r="W119" s="638" t="s">
        <v>1167</v>
      </c>
      <c r="X119" s="639" t="s">
        <v>557</v>
      </c>
      <c r="Y119" s="638" t="s">
        <v>1181</v>
      </c>
      <c r="Z119" s="638" t="s">
        <v>1182</v>
      </c>
      <c r="AA119" s="637" t="s">
        <v>1183</v>
      </c>
      <c r="AB119" s="640" t="s">
        <v>1517</v>
      </c>
      <c r="AC119" s="622" t="s">
        <v>1694</v>
      </c>
      <c r="AD119">
        <f t="shared" si="10"/>
        <v>0</v>
      </c>
    </row>
    <row r="120" spans="22:30" ht="22.5">
      <c r="V120" s="604" t="s">
        <v>1139</v>
      </c>
      <c r="W120" s="606" t="s">
        <v>1140</v>
      </c>
      <c r="X120" s="605" t="s">
        <v>557</v>
      </c>
      <c r="Y120" s="606" t="s">
        <v>1146</v>
      </c>
      <c r="Z120" s="605" t="s">
        <v>1147</v>
      </c>
      <c r="AA120" s="606" t="s">
        <v>1148</v>
      </c>
      <c r="AB120" s="642" t="s">
        <v>1620</v>
      </c>
      <c r="AC120" s="197" t="s">
        <v>1685</v>
      </c>
      <c r="AD120">
        <f t="shared" si="10"/>
        <v>0</v>
      </c>
    </row>
    <row r="121" spans="22:30" ht="45">
      <c r="V121" s="604" t="s">
        <v>1139</v>
      </c>
      <c r="W121" s="606" t="s">
        <v>1140</v>
      </c>
      <c r="X121" s="605" t="s">
        <v>557</v>
      </c>
      <c r="Y121" s="606" t="s">
        <v>1149</v>
      </c>
      <c r="Z121" s="605" t="s">
        <v>1150</v>
      </c>
      <c r="AA121" s="606" t="s">
        <v>1148</v>
      </c>
      <c r="AB121" s="642" t="s">
        <v>1621</v>
      </c>
      <c r="AC121" s="197" t="s">
        <v>1685</v>
      </c>
      <c r="AD121">
        <f t="shared" si="10"/>
        <v>0</v>
      </c>
    </row>
    <row r="122" spans="22:30">
      <c r="V122" s="637"/>
      <c r="W122" s="638"/>
      <c r="X122" s="639"/>
      <c r="Y122" s="638"/>
      <c r="Z122" s="638"/>
      <c r="AA122" s="637"/>
      <c r="AB122" s="640"/>
      <c r="AC122" s="636"/>
      <c r="AD122">
        <f t="shared" si="10"/>
        <v>0</v>
      </c>
    </row>
  </sheetData>
  <customSheetViews>
    <customSheetView guid="{EB80C77D-AF78-41A9-A5FE-A7459DA92422}" state="hidden" topLeftCell="D4">
      <selection activeCell="F14" sqref="F14"/>
      <pageMargins left="0.7" right="0.7" top="0.75" bottom="0.75" header="0.3" footer="0.3"/>
      <pageSetup paperSize="9" orientation="portrait" r:id="rId1"/>
    </customSheetView>
    <customSheetView guid="{51337751-BEAF-43F3-8CC9-400B99E751E8}" state="hidden" topLeftCell="D4">
      <selection activeCell="F14" sqref="F14"/>
      <pageMargins left="0.7" right="0.7" top="0.75" bottom="0.75" header="0.3" footer="0.3"/>
      <pageSetup paperSize="9" orientation="portrait" r:id="rId2"/>
    </customSheetView>
    <customSheetView guid="{C83D4249-7B44-432A-B7FB-A6ACA6880240}" state="hidden" topLeftCell="D4">
      <selection activeCell="F14" sqref="F14"/>
      <pageMargins left="0.7" right="0.7" top="0.75" bottom="0.75" header="0.3" footer="0.3"/>
      <pageSetup paperSize="9" orientation="portrait" r:id="rId3"/>
    </customSheetView>
    <customSheetView guid="{D37F8A47-E42F-4741-BE8D-5D961F7BB394}" state="hidden" topLeftCell="D4">
      <selection activeCell="F14" sqref="F14"/>
      <pageMargins left="0.7" right="0.7" top="0.75" bottom="0.75" header="0.3" footer="0.3"/>
      <pageSetup paperSize="9" orientation="portrait" r:id="rId4"/>
    </customSheetView>
    <customSheetView guid="{697182B0-1BEF-4A85-93A0-596802852AF2}" state="hidden" topLeftCell="D4">
      <selection activeCell="F14" sqref="F14"/>
      <pageMargins left="0.7" right="0.7" top="0.75" bottom="0.75" header="0.3" footer="0.3"/>
      <pageSetup paperSize="9" orientation="portrait" r:id="rId5"/>
    </customSheetView>
    <customSheetView guid="{CFC92B1C-D4F2-414F-8F12-92F529035B08}" state="hidden" topLeftCell="D4">
      <selection activeCell="F14" sqref="F14"/>
      <pageMargins left="0.7" right="0.7" top="0.75" bottom="0.75" header="0.3" footer="0.3"/>
      <pageSetup paperSize="9" orientation="portrait" r:id="rId6"/>
    </customSheetView>
    <customSheetView guid="{21329C76-F86B-400D-B8F5-F75B383E5B14}" state="hidden" topLeftCell="D4">
      <selection activeCell="F14" sqref="F14"/>
      <pageMargins left="0.7" right="0.7" top="0.75" bottom="0.75" header="0.3" footer="0.3"/>
      <pageSetup paperSize="9" orientation="portrait" r:id="rId7"/>
    </customSheetView>
    <customSheetView guid="{D3393B8E-C3CB-4E3A-976E-E4CD065299F0}" state="hidden" topLeftCell="D4">
      <selection activeCell="F14" sqref="F14"/>
      <pageMargins left="0.7" right="0.7" top="0.75" bottom="0.75" header="0.3" footer="0.3"/>
      <pageSetup paperSize="9" orientation="portrait" r:id="rId8"/>
    </customSheetView>
    <customSheetView guid="{F277ACEF-9FF8-431F-8537-DE60B790AA4F}" state="hidden" topLeftCell="D4">
      <selection activeCell="F14" sqref="F14"/>
      <pageMargins left="0.7" right="0.7" top="0.75" bottom="0.75" header="0.3" footer="0.3"/>
      <pageSetup paperSize="9" orientation="portrait" r:id="rId9"/>
    </customSheetView>
    <customSheetView guid="{3FCB7B24-049F-4685-83CB-5231093E0117}" state="hidden" topLeftCell="D4">
      <selection activeCell="F14" sqref="F14"/>
      <pageMargins left="0.7" right="0.7" top="0.75" bottom="0.75" header="0.3" footer="0.3"/>
      <pageSetup paperSize="9" orientation="portrait" r:id="rId10"/>
    </customSheetView>
    <customSheetView guid="{5AF40965-2356-4A48-B6FA-CB814CA4D7B2}" state="hidden" topLeftCell="D4">
      <selection activeCell="F14" sqref="F14"/>
      <pageMargins left="0.7" right="0.7" top="0.75" bottom="0.75" header="0.3" footer="0.3"/>
      <pageSetup paperSize="9" orientation="portrait" r:id="rId11"/>
    </customSheetView>
    <customSheetView guid="{BE68C6EB-1B64-4B3E-8DDC-CA26F318E610}" state="hidden" topLeftCell="D4">
      <selection activeCell="F14" sqref="F14"/>
      <pageMargins left="0.7" right="0.7" top="0.75" bottom="0.75" header="0.3" footer="0.3"/>
      <pageSetup paperSize="9" orientation="portrait" r:id="rId12"/>
    </customSheetView>
    <customSheetView guid="{DB462ED3-28DC-47D7-98F7-CED01F66E2C7}" state="hidden" topLeftCell="D4">
      <selection activeCell="F14" sqref="F14"/>
      <pageMargins left="0.7" right="0.7" top="0.75" bottom="0.75" header="0.3" footer="0.3"/>
      <pageSetup paperSize="9" orientation="portrait" r:id="rId13"/>
    </customSheetView>
    <customSheetView guid="{5DDDA852-2807-4645-BC75-EBD4EF3323A7}" state="hidden" topLeftCell="D4">
      <selection activeCell="F14" sqref="F14"/>
      <pageMargins left="0.7" right="0.7" top="0.75" bottom="0.75" header="0.3" footer="0.3"/>
      <pageSetup paperSize="9" orientation="portrait" r:id="rId14"/>
    </customSheetView>
  </customSheetViews>
  <mergeCells count="2">
    <mergeCell ref="L1:O1"/>
    <mergeCell ref="P1:S1"/>
  </mergeCells>
  <pageMargins left="0.7" right="0.7" top="0.75" bottom="0.75" header="0.3" footer="0.3"/>
  <pageSetup paperSize="9" orientation="portrait"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E38"/>
  <sheetViews>
    <sheetView showGridLines="0" workbookViewId="0">
      <selection activeCell="D1" sqref="D1"/>
    </sheetView>
  </sheetViews>
  <sheetFormatPr defaultColWidth="9.140625" defaultRowHeight="12"/>
  <cols>
    <col min="1" max="1" width="5.85546875" style="65" customWidth="1"/>
    <col min="2" max="2" width="48.28515625" style="65" customWidth="1"/>
    <col min="3" max="3" width="13.85546875" style="65" customWidth="1"/>
    <col min="4" max="5" width="13.28515625" style="65" customWidth="1"/>
    <col min="6" max="16384" width="9.140625" style="65"/>
  </cols>
  <sheetData>
    <row r="1" spans="1:5" ht="12.75">
      <c r="A1" s="603" t="str">
        <f>HYPERLINK("#INDEX!A2","back to index page")</f>
        <v>back to index page</v>
      </c>
      <c r="B1" s="763"/>
    </row>
    <row r="2" spans="1:5" ht="12.75">
      <c r="A2"/>
      <c r="B2"/>
    </row>
    <row r="3" spans="1:5" ht="12.75">
      <c r="A3"/>
      <c r="B3"/>
    </row>
    <row r="4" spans="1:5" ht="12.75">
      <c r="A4"/>
      <c r="B4"/>
    </row>
    <row r="5" spans="1:5" ht="12.75">
      <c r="A5"/>
      <c r="B5"/>
    </row>
    <row r="6" spans="1:5" ht="12.75">
      <c r="A6"/>
      <c r="B6"/>
    </row>
    <row r="7" spans="1:5" ht="12.75">
      <c r="A7"/>
      <c r="B7"/>
    </row>
    <row r="8" spans="1:5" ht="12.75">
      <c r="A8"/>
      <c r="B8"/>
    </row>
    <row r="9" spans="1:5" ht="27" customHeight="1">
      <c r="B9" s="809" t="s">
        <v>1626</v>
      </c>
      <c r="C9" s="809"/>
      <c r="D9" s="809"/>
      <c r="E9" s="694"/>
    </row>
    <row r="11" spans="1:5" ht="12.75" customHeight="1">
      <c r="D11" s="703"/>
      <c r="E11" s="693" t="s">
        <v>52</v>
      </c>
    </row>
    <row r="12" spans="1:5" ht="36">
      <c r="B12" s="132" t="s">
        <v>272</v>
      </c>
      <c r="C12" s="132" t="s">
        <v>273</v>
      </c>
      <c r="D12" s="132" t="s">
        <v>274</v>
      </c>
      <c r="E12" s="132" t="s">
        <v>1760</v>
      </c>
    </row>
    <row r="13" spans="1:5">
      <c r="B13" s="516"/>
      <c r="C13" s="517" t="s">
        <v>33</v>
      </c>
      <c r="D13" s="516" t="s">
        <v>56</v>
      </c>
      <c r="E13" s="516" t="s">
        <v>57</v>
      </c>
    </row>
    <row r="14" spans="1:5">
      <c r="B14" s="99" t="s">
        <v>43</v>
      </c>
      <c r="C14" s="104"/>
      <c r="D14" s="104"/>
      <c r="E14" s="104"/>
    </row>
    <row r="15" spans="1:5">
      <c r="B15" s="101" t="s">
        <v>275</v>
      </c>
      <c r="C15" s="134">
        <v>94599</v>
      </c>
      <c r="D15" s="134">
        <v>16052</v>
      </c>
      <c r="E15" s="134">
        <v>0</v>
      </c>
    </row>
    <row r="16" spans="1:5" ht="36">
      <c r="B16" s="102" t="s">
        <v>276</v>
      </c>
      <c r="C16" s="134">
        <v>16052</v>
      </c>
      <c r="D16" s="134">
        <v>16052</v>
      </c>
      <c r="E16" s="134">
        <v>72</v>
      </c>
    </row>
    <row r="17" spans="2:5" ht="36">
      <c r="B17" s="102" t="s">
        <v>276</v>
      </c>
      <c r="C17" s="134">
        <v>0</v>
      </c>
      <c r="D17" s="134">
        <v>0</v>
      </c>
      <c r="E17" s="134">
        <v>72</v>
      </c>
    </row>
    <row r="18" spans="2:5" ht="36">
      <c r="B18" s="102" t="s">
        <v>277</v>
      </c>
      <c r="C18" s="134">
        <v>0</v>
      </c>
      <c r="D18" s="134">
        <v>0</v>
      </c>
      <c r="E18" s="134">
        <v>73</v>
      </c>
    </row>
    <row r="19" spans="2:5">
      <c r="B19" s="103" t="s">
        <v>628</v>
      </c>
      <c r="C19" s="134">
        <v>78547</v>
      </c>
      <c r="D19" s="134">
        <v>-78547</v>
      </c>
      <c r="E19" s="134">
        <v>8</v>
      </c>
    </row>
    <row r="20" spans="2:5">
      <c r="B20" s="103" t="s">
        <v>41</v>
      </c>
      <c r="C20" s="134">
        <v>87920</v>
      </c>
      <c r="D20" s="134">
        <v>-87920</v>
      </c>
      <c r="E20" s="134">
        <v>8</v>
      </c>
    </row>
    <row r="21" spans="2:5">
      <c r="B21" s="102" t="s">
        <v>1664</v>
      </c>
      <c r="C21" s="134">
        <v>41981</v>
      </c>
      <c r="D21" s="134">
        <v>43757</v>
      </c>
      <c r="E21" s="134">
        <v>8</v>
      </c>
    </row>
    <row r="22" spans="2:5">
      <c r="B22" s="99" t="s">
        <v>1761</v>
      </c>
      <c r="C22" s="104"/>
      <c r="D22" s="104"/>
      <c r="E22" s="104"/>
    </row>
    <row r="23" spans="2:5">
      <c r="B23" s="103" t="s">
        <v>278</v>
      </c>
      <c r="C23" s="134">
        <v>1328660</v>
      </c>
      <c r="D23" s="134">
        <v>1328660</v>
      </c>
      <c r="E23" s="134">
        <v>0</v>
      </c>
    </row>
    <row r="24" spans="2:5">
      <c r="B24" s="103" t="s">
        <v>279</v>
      </c>
      <c r="C24" s="134">
        <v>1062036</v>
      </c>
      <c r="D24" s="134">
        <v>0</v>
      </c>
      <c r="E24" s="134">
        <v>1</v>
      </c>
    </row>
    <row r="25" spans="2:5">
      <c r="B25" s="103" t="s">
        <v>280</v>
      </c>
      <c r="C25" s="134">
        <v>2490838</v>
      </c>
      <c r="D25" s="134">
        <v>2994299</v>
      </c>
      <c r="E25" s="134">
        <v>2</v>
      </c>
    </row>
    <row r="26" spans="2:5">
      <c r="B26" s="103" t="s">
        <v>281</v>
      </c>
      <c r="C26" s="134">
        <v>137133</v>
      </c>
      <c r="D26" s="134">
        <v>137133</v>
      </c>
      <c r="E26" s="134">
        <v>3</v>
      </c>
    </row>
    <row r="27" spans="2:5" ht="27" customHeight="1">
      <c r="B27" s="102" t="s">
        <v>564</v>
      </c>
      <c r="C27" s="134">
        <v>968</v>
      </c>
      <c r="D27" s="134">
        <v>968</v>
      </c>
      <c r="E27" s="134">
        <v>3</v>
      </c>
    </row>
    <row r="28" spans="2:5">
      <c r="B28" s="102" t="s">
        <v>282</v>
      </c>
      <c r="C28" s="134">
        <v>-3392</v>
      </c>
      <c r="D28" s="134">
        <v>-3392</v>
      </c>
      <c r="E28" s="134">
        <v>3</v>
      </c>
    </row>
    <row r="29" spans="2:5">
      <c r="B29" s="102" t="s">
        <v>283</v>
      </c>
      <c r="C29" s="134">
        <v>139557</v>
      </c>
      <c r="D29" s="134">
        <v>139557</v>
      </c>
      <c r="E29" s="134">
        <v>3</v>
      </c>
    </row>
    <row r="30" spans="2:5">
      <c r="B30" s="103" t="s">
        <v>271</v>
      </c>
      <c r="C30" s="134">
        <v>701</v>
      </c>
      <c r="D30" s="134">
        <v>0</v>
      </c>
      <c r="E30" s="134">
        <v>3</v>
      </c>
    </row>
    <row r="31" spans="2:5">
      <c r="B31" s="101" t="s">
        <v>537</v>
      </c>
      <c r="C31" s="134">
        <v>0</v>
      </c>
      <c r="D31" s="134">
        <v>-1025</v>
      </c>
      <c r="E31" s="134">
        <v>0</v>
      </c>
    </row>
    <row r="32" spans="2:5">
      <c r="B32" s="101" t="s">
        <v>616</v>
      </c>
      <c r="C32" s="134">
        <v>0</v>
      </c>
      <c r="D32" s="134">
        <v>67740</v>
      </c>
      <c r="E32" s="134">
        <v>7</v>
      </c>
    </row>
    <row r="33" spans="2:5">
      <c r="B33" s="101" t="s">
        <v>1512</v>
      </c>
      <c r="C33" s="134">
        <v>0</v>
      </c>
      <c r="D33" s="134">
        <v>-17333</v>
      </c>
      <c r="E33" s="134" t="s">
        <v>876</v>
      </c>
    </row>
    <row r="34" spans="2:5">
      <c r="B34" s="101" t="s">
        <v>1765</v>
      </c>
      <c r="C34" s="134">
        <v>449841</v>
      </c>
      <c r="D34" s="134">
        <v>449841</v>
      </c>
      <c r="E34" s="134" t="s">
        <v>876</v>
      </c>
    </row>
    <row r="35" spans="2:5">
      <c r="B35" s="100" t="s">
        <v>266</v>
      </c>
      <c r="C35" s="135">
        <v>5019368</v>
      </c>
      <c r="D35" s="135">
        <v>4836605</v>
      </c>
      <c r="E35" s="135">
        <v>51</v>
      </c>
    </row>
    <row r="38" spans="2:5" ht="18" customHeight="1"/>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
      <selection activeCell="J48" sqref="J48:K48"/>
      <pageMargins left="0.7" right="0.7" top="0.75" bottom="0.75" header="0.3" footer="0.3"/>
      <pageSetup paperSize="9" orientation="portrait" r:id="rId2"/>
    </customSheetView>
    <customSheetView guid="{C83D4249-7B44-432A-B7FB-A6ACA6880240}" showFormulas="1">
      <selection activeCell="D27" sqref="D27"/>
      <pageMargins left="0.7" right="0.7" top="0.75" bottom="0.75" header="0.3" footer="0.3"/>
      <pageSetup paperSize="9" orientation="portrait" r:id="rId3"/>
    </customSheetView>
    <customSheetView guid="{D37F8A47-E42F-4741-BE8D-5D961F7BB394}" showFormulas="1">
      <selection activeCell="D27" sqref="D27"/>
      <pageMargins left="0.7" right="0.7" top="0.75" bottom="0.75" header="0.3" footer="0.3"/>
      <pageSetup paperSize="9" orientation="portrait" r:id="rId4"/>
    </customSheetView>
    <customSheetView guid="{697182B0-1BEF-4A85-93A0-596802852AF2}" topLeftCell="A30">
      <selection activeCell="C60" sqref="C60"/>
      <pageMargins left="0.7" right="0.7" top="0.75" bottom="0.75" header="0.3" footer="0.3"/>
      <pageSetup paperSize="9" orientation="portrait" r:id="rId5"/>
    </customSheetView>
    <customSheetView guid="{CFC92B1C-D4F2-414F-8F12-92F529035B08}" topLeftCell="A47">
      <selection activeCell="C5" sqref="C5"/>
      <pageMargins left="0.7" right="0.7" top="0.75" bottom="0.75" header="0.3" footer="0.3"/>
      <pageSetup paperSize="9" orientation="portrait" r:id="rId6"/>
    </customSheetView>
    <customSheetView guid="{21329C76-F86B-400D-B8F5-F75B383E5B14}" topLeftCell="A7">
      <selection activeCell="C11" sqref="C11"/>
      <pageMargins left="0.7" right="0.7" top="0.75" bottom="0.75" header="0.3" footer="0.3"/>
      <pageSetup paperSize="9" orientation="portrait" r:id="rId7"/>
    </customSheetView>
    <customSheetView guid="{D3393B8E-C3CB-4E3A-976E-E4CD065299F0}">
      <selection activeCell="F7" sqref="F7:H24"/>
      <pageMargins left="0.7" right="0.7" top="0.75" bottom="0.75" header="0.3" footer="0.3"/>
      <pageSetup paperSize="9" orientation="portrait" r:id="rId8"/>
    </customSheetView>
    <customSheetView guid="{CA1DE4BE-C006-4405-B064-304EE6CCACF1}" topLeftCell="A7">
      <selection activeCell="C11" sqref="C11"/>
      <pageMargins left="0.7" right="0.7" top="0.75" bottom="0.75" header="0.3" footer="0.3"/>
      <pageSetup paperSize="9" orientation="portrait" r:id="rId9"/>
    </customSheetView>
    <customSheetView guid="{931AA63B-6827-4BF4-8E25-ED232A88A09C}" topLeftCell="A10">
      <selection activeCell="J14" sqref="J14"/>
      <pageMargins left="0.7" right="0.7" top="0.75" bottom="0.75" header="0.3" footer="0.3"/>
      <pageSetup paperSize="9" orientation="portrait" r:id="rId10"/>
    </customSheetView>
    <customSheetView guid="{3AD1D9CC-D162-4119-AFCC-0AF9105FB248}">
      <selection activeCell="C5" sqref="C5"/>
      <pageMargins left="0.7" right="0.7" top="0.75" bottom="0.75" header="0.3" footer="0.3"/>
      <pageSetup paperSize="9" orientation="portrait" r:id="rId11"/>
    </customSheetView>
    <customSheetView guid="{7CCD1884-1631-4809-8751-AE0939C32419}">
      <selection activeCell="C49" sqref="C49"/>
      <pageMargins left="0.7" right="0.7" top="0.75" bottom="0.75" header="0.3" footer="0.3"/>
      <pageSetup paperSize="9" orientation="portrait" r:id="rId12"/>
    </customSheetView>
    <customSheetView guid="{D2C72E70-F766-4D56-9E10-3C91A63BB7F3}">
      <selection activeCell="C49" sqref="C49"/>
      <pageMargins left="0.7" right="0.7" top="0.75" bottom="0.75" header="0.3" footer="0.3"/>
      <pageSetup paperSize="9" orientation="portrait" r:id="rId13"/>
    </customSheetView>
    <customSheetView guid="{A7B3A108-9CF6-4687-9321-110D304B17B9}" topLeftCell="A10">
      <selection activeCell="J14" sqref="J14"/>
      <pageMargins left="0.7" right="0.7" top="0.75" bottom="0.75" header="0.3" footer="0.3"/>
      <pageSetup paperSize="9" orientation="portrait" r:id="rId14"/>
    </customSheetView>
    <customSheetView guid="{B3153F5C-CAD5-4C41-96F3-3BC56052414C}" topLeftCell="A25">
      <selection activeCell="C26" sqref="C26:C27"/>
      <pageMargins left="0.7" right="0.7" top="0.75" bottom="0.75" header="0.3" footer="0.3"/>
      <pageSetup paperSize="9" orientation="portrait" r:id="rId15"/>
    </customSheetView>
    <customSheetView guid="{FB7DEBE1-1047-4BE4-82FD-4BCA0CA8DD58}">
      <selection activeCell="A7" sqref="A7:C24"/>
      <pageMargins left="0.7" right="0.7" top="0.75" bottom="0.75" header="0.3" footer="0.3"/>
      <pageSetup paperSize="9" orientation="portrait" r:id="rId16"/>
    </customSheetView>
    <customSheetView guid="{8A1326BD-F0AB-414F-9F91-C2BB94CC9C17}" topLeftCell="A35">
      <selection activeCell="A34" sqref="A34:C51"/>
      <pageMargins left="0.7" right="0.7" top="0.75" bottom="0.75" header="0.3" footer="0.3"/>
      <pageSetup paperSize="9" orientation="portrait" r:id="rId17"/>
    </customSheetView>
    <customSheetView guid="{F0048D33-26BA-4893-8BCC-88CEF82FEBB6}">
      <selection activeCell="F26" sqref="F26"/>
      <pageMargins left="0.7" right="0.7" top="0.75" bottom="0.75" header="0.3" footer="0.3"/>
      <pageSetup paperSize="9" orientation="portrait" r:id="rId18"/>
    </customSheetView>
    <customSheetView guid="{0780CBEB-AF66-401E-9AFD-5F77700585BC}">
      <selection activeCell="E12" sqref="E12"/>
      <pageMargins left="0.7" right="0.7" top="0.75" bottom="0.75" header="0.3" footer="0.3"/>
      <pageSetup paperSize="9" orientation="portrait" r:id="rId19"/>
    </customSheetView>
    <customSheetView guid="{F536E858-E5B2-4B36-88FC-BE776803F921}" topLeftCell="A22">
      <selection activeCell="J16" sqref="J16"/>
      <pageMargins left="0.7" right="0.7" top="0.75" bottom="0.75" header="0.3" footer="0.3"/>
      <pageSetup paperSize="9" orientation="portrait" r:id="rId20"/>
    </customSheetView>
    <customSheetView guid="{70E7FFDC-983F-46F7-B68F-0BE0A8C942E0}" topLeftCell="D1">
      <selection activeCell="F7" sqref="F7:H24"/>
      <pageMargins left="0.7" right="0.7" top="0.75" bottom="0.75" header="0.3" footer="0.3"/>
      <pageSetup paperSize="9" orientation="portrait" r:id="rId21"/>
    </customSheetView>
    <customSheetView guid="{7CA1DEE6-746E-4947-9BED-24AAED6E8B57}">
      <selection activeCell="A7" sqref="A7:C25"/>
      <pageMargins left="0.7" right="0.7" top="0.75" bottom="0.75" header="0.3" footer="0.3"/>
      <pageSetup paperSize="9" orientation="portrait" r:id="rId22"/>
    </customSheetView>
    <customSheetView guid="{FD092655-EBEC-4730-9895-1567D9B70D5F}" topLeftCell="A10">
      <selection activeCell="J14" sqref="J14"/>
      <pageMargins left="0.7" right="0.7" top="0.75" bottom="0.75" header="0.3" footer="0.3"/>
      <pageSetup paperSize="9" orientation="portrait" r:id="rId23"/>
    </customSheetView>
    <customSheetView guid="{59094C18-3CB5-482F-AA6A-9C313A318EBB}">
      <selection activeCell="C49" sqref="C49"/>
      <pageMargins left="0.7" right="0.7" top="0.75" bottom="0.75" header="0.3" footer="0.3"/>
      <pageSetup paperSize="9" orientation="portrait" r:id="rId24"/>
    </customSheetView>
    <customSheetView guid="{08462586-B7E0-434D-B6F4-B2B21EAA5D46}" topLeftCell="A7">
      <selection activeCell="C11" sqref="C11"/>
      <pageMargins left="0.7" right="0.7" top="0.75" bottom="0.75" header="0.3" footer="0.3"/>
      <pageSetup paperSize="9" orientation="portrait" r:id="rId25"/>
    </customSheetView>
    <customSheetView guid="{F277ACEF-9FF8-431F-8537-DE60B790AA4F}">
      <selection activeCell="E12" sqref="E12"/>
      <pageMargins left="0.7" right="0.7" top="0.75" bottom="0.75" header="0.3" footer="0.3"/>
      <pageSetup paperSize="9" orientation="portrait" r:id="rId26"/>
    </customSheetView>
    <customSheetView guid="{3FCB7B24-049F-4685-83CB-5231093E0117}" topLeftCell="B17">
      <selection activeCell="D43" sqref="D43"/>
      <pageMargins left="0.7" right="0.7" top="0.75" bottom="0.75" header="0.3" footer="0.3"/>
      <pageSetup paperSize="9" orientation="portrait" r:id="rId27"/>
    </customSheetView>
    <customSheetView guid="{5AF40965-2356-4A48-B6FA-CB814CA4D7B2}" topLeftCell="A30">
      <selection activeCell="C60" sqref="C60"/>
      <pageMargins left="0.7" right="0.7" top="0.75" bottom="0.75" header="0.3" footer="0.3"/>
      <pageSetup paperSize="9" orientation="portrait" r:id="rId28"/>
    </customSheetView>
    <customSheetView guid="{BE68C6EB-1B64-4B3E-8DDC-CA26F318E610}" showFormulas="1">
      <selection activeCell="D27" sqref="D27"/>
      <pageMargins left="0.7" right="0.7" top="0.75" bottom="0.75" header="0.3" footer="0.3"/>
      <pageSetup paperSize="9" orientation="portrait" r:id="rId29"/>
    </customSheetView>
    <customSheetView guid="{DB462ED3-28DC-47D7-98F7-CED01F66E2C7}" topLeftCell="A30">
      <selection activeCell="C60" sqref="C60"/>
      <pageMargins left="0.7" right="0.7" top="0.75" bottom="0.75" header="0.3" footer="0.3"/>
      <pageSetup paperSize="9" orientation="portrait" r:id="rId30"/>
    </customSheetView>
    <customSheetView guid="{5DDDA852-2807-4645-BC75-EBD4EF3323A7}">
      <selection activeCell="A72" sqref="A72:XFD72"/>
      <pageMargins left="0.7" right="0.7" top="0.75" bottom="0.75" header="0.3" footer="0.3"/>
      <pageSetup paperSize="9" orientation="portrait" r:id="rId31"/>
    </customSheetView>
  </customSheetViews>
  <mergeCells count="1">
    <mergeCell ref="B9:D9"/>
  </mergeCells>
  <pageMargins left="0.7" right="0.7" top="0.75" bottom="0.75" header="0.3" footer="0.3"/>
  <pageSetup paperSize="9" orientation="portrait" r:id="rId3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tint="-0.249977111117893"/>
  </sheetPr>
  <dimension ref="A1:F34"/>
  <sheetViews>
    <sheetView showGridLines="0" workbookViewId="0">
      <selection activeCell="D1" sqref="D1"/>
    </sheetView>
  </sheetViews>
  <sheetFormatPr defaultColWidth="8.85546875" defaultRowHeight="12"/>
  <cols>
    <col min="1" max="1" width="5.85546875" style="97" customWidth="1"/>
    <col min="2" max="2" width="4.5703125" style="97" customWidth="1"/>
    <col min="3" max="3" width="46.5703125" style="97" customWidth="1"/>
    <col min="4" max="4" width="11" style="97" customWidth="1"/>
    <col min="5" max="5" width="9.85546875" style="97" customWidth="1"/>
    <col min="6" max="9" width="8.85546875" style="97"/>
    <col min="10" max="10" width="10.7109375" style="97" customWidth="1"/>
    <col min="11" max="16384" width="8.85546875" style="97"/>
  </cols>
  <sheetData>
    <row r="1" spans="1:6" ht="12.75">
      <c r="A1" s="507" t="str">
        <f>HYPERLINK("#INDEX!A2","back to index page")</f>
        <v>back to index page</v>
      </c>
      <c r="B1" s="771"/>
      <c r="C1" s="771"/>
    </row>
    <row r="2" spans="1:6" ht="12.75">
      <c r="A2"/>
      <c r="B2"/>
      <c r="C2"/>
    </row>
    <row r="3" spans="1:6" ht="12.75">
      <c r="A3"/>
      <c r="B3"/>
      <c r="C3"/>
    </row>
    <row r="4" spans="1:6" ht="12.75">
      <c r="A4"/>
      <c r="B4"/>
      <c r="C4"/>
    </row>
    <row r="5" spans="1:6" ht="12.75">
      <c r="A5"/>
      <c r="B5"/>
      <c r="C5"/>
    </row>
    <row r="6" spans="1:6" ht="12.75">
      <c r="A6"/>
      <c r="B6"/>
      <c r="C6"/>
    </row>
    <row r="7" spans="1:6" ht="12.75">
      <c r="A7"/>
      <c r="B7"/>
      <c r="C7"/>
    </row>
    <row r="8" spans="1:6" ht="12.75">
      <c r="A8"/>
      <c r="B8"/>
      <c r="C8"/>
    </row>
    <row r="9" spans="1:6" ht="25.5" customHeight="1">
      <c r="B9" s="811" t="s">
        <v>1044</v>
      </c>
      <c r="C9" s="811"/>
      <c r="D9" s="811"/>
      <c r="E9" s="811"/>
      <c r="F9" s="470"/>
    </row>
    <row r="11" spans="1:6">
      <c r="E11" s="471" t="s">
        <v>534</v>
      </c>
    </row>
    <row r="12" spans="1:6" ht="12.75">
      <c r="B12" s="477"/>
      <c r="C12" s="478"/>
      <c r="D12" s="519">
        <v>45657</v>
      </c>
      <c r="E12" s="520">
        <v>45291</v>
      </c>
    </row>
    <row r="13" spans="1:6" ht="12.75">
      <c r="B13" s="471"/>
      <c r="C13" s="478"/>
      <c r="D13" s="481" t="s">
        <v>33</v>
      </c>
      <c r="E13" s="481" t="s">
        <v>56</v>
      </c>
    </row>
    <row r="14" spans="1:6" ht="12.75">
      <c r="B14" s="472"/>
      <c r="C14" s="810" t="s">
        <v>1586</v>
      </c>
      <c r="D14" s="810"/>
      <c r="E14" s="479"/>
    </row>
    <row r="15" spans="1:6">
      <c r="B15" s="472">
        <v>1</v>
      </c>
      <c r="C15" s="473" t="s">
        <v>395</v>
      </c>
      <c r="D15" s="480">
        <v>4386764</v>
      </c>
      <c r="E15" s="480">
        <v>3895874</v>
      </c>
    </row>
    <row r="16" spans="1:6" ht="24">
      <c r="B16" s="472">
        <v>2</v>
      </c>
      <c r="C16" s="473" t="s">
        <v>1587</v>
      </c>
      <c r="D16" s="480">
        <v>4319024</v>
      </c>
      <c r="E16" s="480">
        <v>3895874</v>
      </c>
    </row>
    <row r="17" spans="2:5">
      <c r="B17" s="472">
        <v>3</v>
      </c>
      <c r="C17" s="473" t="s">
        <v>184</v>
      </c>
      <c r="D17" s="480">
        <v>4386764</v>
      </c>
      <c r="E17" s="480">
        <v>3895874</v>
      </c>
    </row>
    <row r="18" spans="2:5" ht="24">
      <c r="B18" s="472">
        <v>4</v>
      </c>
      <c r="C18" s="473" t="s">
        <v>1588</v>
      </c>
      <c r="D18" s="480">
        <v>4319024</v>
      </c>
      <c r="E18" s="480">
        <v>3895874</v>
      </c>
    </row>
    <row r="19" spans="2:5">
      <c r="B19" s="472">
        <v>5</v>
      </c>
      <c r="C19" s="473" t="s">
        <v>1589</v>
      </c>
      <c r="D19" s="480">
        <v>4836605</v>
      </c>
      <c r="E19" s="480">
        <v>4345715</v>
      </c>
    </row>
    <row r="20" spans="2:5" ht="24">
      <c r="B20" s="472">
        <v>6</v>
      </c>
      <c r="C20" s="473" t="s">
        <v>1590</v>
      </c>
      <c r="D20" s="480">
        <v>4768865</v>
      </c>
      <c r="E20" s="480">
        <v>4345715</v>
      </c>
    </row>
    <row r="21" spans="2:5" ht="12.75">
      <c r="B21" s="472"/>
      <c r="C21" s="810" t="s">
        <v>1591</v>
      </c>
      <c r="D21" s="810"/>
      <c r="E21" s="479"/>
    </row>
    <row r="22" spans="2:5">
      <c r="B22" s="472">
        <v>7</v>
      </c>
      <c r="C22" s="473" t="s">
        <v>1592</v>
      </c>
      <c r="D22" s="474">
        <v>18832692</v>
      </c>
      <c r="E22" s="474">
        <v>18182759</v>
      </c>
    </row>
    <row r="23" spans="2:5" ht="24">
      <c r="B23" s="472">
        <v>8</v>
      </c>
      <c r="C23" s="475" t="s">
        <v>1593</v>
      </c>
      <c r="D23" s="474">
        <v>18764952</v>
      </c>
      <c r="E23" s="474">
        <v>18182759</v>
      </c>
    </row>
    <row r="24" spans="2:5" ht="12.75">
      <c r="B24" s="472"/>
      <c r="C24" s="810" t="s">
        <v>1594</v>
      </c>
      <c r="D24" s="810"/>
      <c r="E24" s="479"/>
    </row>
    <row r="25" spans="2:5" ht="24">
      <c r="B25" s="472">
        <v>9</v>
      </c>
      <c r="C25" s="473" t="s">
        <v>454</v>
      </c>
      <c r="D25" s="476">
        <v>0.2329</v>
      </c>
      <c r="E25" s="476">
        <v>0.21429999999999999</v>
      </c>
    </row>
    <row r="26" spans="2:5" ht="36">
      <c r="B26" s="472">
        <v>10</v>
      </c>
      <c r="C26" s="473" t="s">
        <v>1595</v>
      </c>
      <c r="D26" s="476">
        <v>0.23019999999999999</v>
      </c>
      <c r="E26" s="476">
        <v>0.20910000000000001</v>
      </c>
    </row>
    <row r="27" spans="2:5">
      <c r="B27" s="472">
        <v>11</v>
      </c>
      <c r="C27" s="473" t="s">
        <v>456</v>
      </c>
      <c r="D27" s="476">
        <v>0.2329</v>
      </c>
      <c r="E27" s="476">
        <v>0.21429999999999999</v>
      </c>
    </row>
    <row r="28" spans="2:5" ht="24">
      <c r="B28" s="472">
        <v>12</v>
      </c>
      <c r="C28" s="473" t="s">
        <v>1596</v>
      </c>
      <c r="D28" s="476">
        <v>0.23019999999999999</v>
      </c>
      <c r="E28" s="476">
        <v>0.20910000000000001</v>
      </c>
    </row>
    <row r="29" spans="2:5">
      <c r="B29" s="472">
        <v>13</v>
      </c>
      <c r="C29" s="473" t="s">
        <v>458</v>
      </c>
      <c r="D29" s="476">
        <v>0.25679999999999997</v>
      </c>
      <c r="E29" s="476">
        <v>0.23899999999999999</v>
      </c>
    </row>
    <row r="30" spans="2:5" ht="36">
      <c r="B30" s="472">
        <v>14</v>
      </c>
      <c r="C30" s="473" t="s">
        <v>1597</v>
      </c>
      <c r="D30" s="476">
        <v>0.25409999999999999</v>
      </c>
      <c r="E30" s="476">
        <v>0.23400000000000001</v>
      </c>
    </row>
    <row r="31" spans="2:5" ht="12.75">
      <c r="B31" s="472"/>
      <c r="C31" s="810" t="s">
        <v>1598</v>
      </c>
      <c r="D31" s="810"/>
      <c r="E31" s="479"/>
    </row>
    <row r="32" spans="2:5">
      <c r="B32" s="472">
        <v>15</v>
      </c>
      <c r="C32" s="473" t="s">
        <v>1599</v>
      </c>
      <c r="D32" s="474">
        <v>38495196</v>
      </c>
      <c r="E32" s="474">
        <v>34816374</v>
      </c>
    </row>
    <row r="33" spans="2:5">
      <c r="B33" s="472">
        <v>16</v>
      </c>
      <c r="C33" s="473" t="s">
        <v>185</v>
      </c>
      <c r="D33" s="476">
        <v>0.114</v>
      </c>
      <c r="E33" s="476">
        <v>0.1119</v>
      </c>
    </row>
    <row r="34" spans="2:5" ht="24">
      <c r="B34" s="472">
        <v>17</v>
      </c>
      <c r="C34" s="473" t="s">
        <v>1600</v>
      </c>
      <c r="D34" s="476">
        <v>0.1124</v>
      </c>
      <c r="E34" s="476">
        <v>0.1089</v>
      </c>
    </row>
  </sheetData>
  <customSheetViews>
    <customSheetView guid="{EB80C77D-AF78-41A9-A5FE-A7459DA92422}" topLeftCell="A7">
      <selection activeCell="N55" sqref="N55"/>
      <pageMargins left="0.7" right="0.7" top="0.75" bottom="0.75" header="0.3" footer="0.3"/>
      <pageSetup paperSize="9" orientation="portrait" r:id="rId1"/>
    </customSheetView>
    <customSheetView guid="{51337751-BEAF-43F3-8CC9-400B99E751E8}">
      <selection activeCell="F16" sqref="F16"/>
      <pageMargins left="0.7" right="0.7" top="0.75" bottom="0.75" header="0.3" footer="0.3"/>
      <pageSetup paperSize="9" orientation="portrait" r:id="rId2"/>
    </customSheetView>
    <customSheetView guid="{C83D4249-7B44-432A-B7FB-A6ACA6880240}" topLeftCell="A6">
      <selection activeCell="D4" sqref="D4"/>
      <pageMargins left="0.7" right="0.7" top="0.75" bottom="0.75" header="0.3" footer="0.3"/>
      <pageSetup paperSize="9" orientation="portrait" r:id="rId3"/>
    </customSheetView>
    <customSheetView guid="{D37F8A47-E42F-4741-BE8D-5D961F7BB394}" topLeftCell="A6">
      <selection activeCell="D4" sqref="D4"/>
      <pageMargins left="0.7" right="0.7" top="0.75" bottom="0.75" header="0.3" footer="0.3"/>
      <pageSetup paperSize="9" orientation="portrait" r:id="rId4"/>
    </customSheetView>
    <customSheetView guid="{697182B0-1BEF-4A85-93A0-596802852AF2}" topLeftCell="A6">
      <selection activeCell="D4" sqref="D4"/>
      <pageMargins left="0.7" right="0.7" top="0.75" bottom="0.75" header="0.3" footer="0.3"/>
      <pageSetup paperSize="9" orientation="portrait" r:id="rId5"/>
    </customSheetView>
    <customSheetView guid="{CFC92B1C-D4F2-414F-8F12-92F529035B08}" topLeftCell="A3">
      <selection activeCell="F26" sqref="F26"/>
      <pageMargins left="0.7" right="0.7" top="0.75" bottom="0.75" header="0.3" footer="0.3"/>
      <pageSetup paperSize="9" orientation="portrait" r:id="rId6"/>
    </customSheetView>
    <customSheetView guid="{21329C76-F86B-400D-B8F5-F75B383E5B14}">
      <selection activeCell="F16" sqref="F16"/>
      <pageMargins left="0.7" right="0.7" top="0.75" bottom="0.75" header="0.3" footer="0.3"/>
      <pageSetup paperSize="9" orientation="portrait" r:id="rId7"/>
    </customSheetView>
    <customSheetView guid="{D3393B8E-C3CB-4E3A-976E-E4CD065299F0}" topLeftCell="A15">
      <selection activeCell="H11" sqref="H11"/>
      <pageMargins left="0.7" right="0.7" top="0.75" bottom="0.75" header="0.3" footer="0.3"/>
      <pageSetup paperSize="9" orientation="portrait" r:id="rId8"/>
    </customSheetView>
    <customSheetView guid="{CA1DE4BE-C006-4405-B064-304EE6CCACF1}">
      <selection activeCell="F16" sqref="F16"/>
      <pageMargins left="0.7" right="0.7" top="0.75" bottom="0.75" header="0.3" footer="0.3"/>
      <pageSetup paperSize="9" orientation="portrait" r:id="rId9"/>
    </customSheetView>
    <customSheetView guid="{931AA63B-6827-4BF4-8E25-ED232A88A09C}" topLeftCell="A3">
      <selection activeCell="F26" sqref="F26"/>
      <pageMargins left="0.7" right="0.7" top="0.75" bottom="0.75" header="0.3" footer="0.3"/>
      <pageSetup paperSize="9" orientation="portrait" r:id="rId10"/>
    </customSheetView>
    <customSheetView guid="{3AD1D9CC-D162-4119-AFCC-0AF9105FB248}" topLeftCell="A3">
      <selection activeCell="F26" sqref="F26"/>
      <pageMargins left="0.7" right="0.7" top="0.75" bottom="0.75" header="0.3" footer="0.3"/>
      <pageSetup paperSize="9" orientation="portrait" r:id="rId11"/>
    </customSheetView>
    <customSheetView guid="{7CCD1884-1631-4809-8751-AE0939C32419}" topLeftCell="A4">
      <selection activeCell="F18" sqref="F18"/>
      <pageMargins left="0.7" right="0.7" top="0.75" bottom="0.75" header="0.3" footer="0.3"/>
      <pageSetup paperSize="9" orientation="portrait" r:id="rId12"/>
    </customSheetView>
    <customSheetView guid="{D2C72E70-F766-4D56-9E10-3C91A63BB7F3}">
      <selection activeCell="F16" sqref="F16"/>
      <pageMargins left="0.7" right="0.7" top="0.75" bottom="0.75" header="0.3" footer="0.3"/>
      <pageSetup paperSize="9" orientation="portrait" r:id="rId13"/>
    </customSheetView>
    <customSheetView guid="{FD092655-EBEC-4730-9895-1567D9B70D5F}" topLeftCell="A3">
      <selection activeCell="F26" sqref="F26"/>
      <pageMargins left="0.7" right="0.7" top="0.75" bottom="0.75" header="0.3" footer="0.3"/>
      <pageSetup paperSize="9" orientation="portrait" r:id="rId14"/>
    </customSheetView>
    <customSheetView guid="{59094C18-3CB5-482F-AA6A-9C313A318EBB}" topLeftCell="A6">
      <selection activeCell="D4" sqref="D4"/>
      <pageMargins left="0.7" right="0.7" top="0.75" bottom="0.75" header="0.3" footer="0.3"/>
      <pageSetup paperSize="9" orientation="portrait" r:id="rId15"/>
    </customSheetView>
    <customSheetView guid="{08462586-B7E0-434D-B6F4-B2B21EAA5D46}">
      <selection activeCell="F16" sqref="F16"/>
      <pageMargins left="0.7" right="0.7" top="0.75" bottom="0.75" header="0.3" footer="0.3"/>
      <pageSetup paperSize="9" orientation="portrait" r:id="rId16"/>
    </customSheetView>
    <customSheetView guid="{F277ACEF-9FF8-431F-8537-DE60B790AA4F}" topLeftCell="A15">
      <selection activeCell="H11" sqref="H11"/>
      <pageMargins left="0.7" right="0.7" top="0.75" bottom="0.75" header="0.3" footer="0.3"/>
      <pageSetup paperSize="9" orientation="portrait" r:id="rId17"/>
    </customSheetView>
    <customSheetView guid="{3FCB7B24-049F-4685-83CB-5231093E0117}" topLeftCell="A15">
      <selection activeCell="H11" sqref="H11"/>
      <pageMargins left="0.7" right="0.7" top="0.75" bottom="0.75" header="0.3" footer="0.3"/>
      <pageSetup paperSize="9" orientation="portrait" r:id="rId18"/>
    </customSheetView>
    <customSheetView guid="{5AF40965-2356-4A48-B6FA-CB814CA4D7B2}" topLeftCell="A6">
      <selection activeCell="D4" sqref="D4"/>
      <pageMargins left="0.7" right="0.7" top="0.75" bottom="0.75" header="0.3" footer="0.3"/>
      <pageSetup paperSize="9" orientation="portrait" r:id="rId19"/>
    </customSheetView>
    <customSheetView guid="{BE68C6EB-1B64-4B3E-8DDC-CA26F318E610}" topLeftCell="A6">
      <selection activeCell="D4" sqref="D4"/>
      <pageMargins left="0.7" right="0.7" top="0.75" bottom="0.75" header="0.3" footer="0.3"/>
      <pageSetup paperSize="9" orientation="portrait" r:id="rId20"/>
    </customSheetView>
    <customSheetView guid="{DB462ED3-28DC-47D7-98F7-CED01F66E2C7}" topLeftCell="A6">
      <selection activeCell="D4" sqref="D4"/>
      <pageMargins left="0.7" right="0.7" top="0.75" bottom="0.75" header="0.3" footer="0.3"/>
      <pageSetup paperSize="9" orientation="portrait" r:id="rId21"/>
    </customSheetView>
    <customSheetView guid="{5DDDA852-2807-4645-BC75-EBD4EF3323A7}" topLeftCell="A7">
      <selection activeCell="F16" sqref="F16"/>
      <pageMargins left="0.7" right="0.7" top="0.75" bottom="0.75" header="0.3" footer="0.3"/>
      <pageSetup paperSize="9" orientation="portrait" r:id="rId22"/>
    </customSheetView>
  </customSheetViews>
  <mergeCells count="5">
    <mergeCell ref="C31:D31"/>
    <mergeCell ref="B9:E9"/>
    <mergeCell ref="C14:D14"/>
    <mergeCell ref="C21:D21"/>
    <mergeCell ref="C24:D24"/>
  </mergeCells>
  <pageMargins left="0.7" right="0.7" top="0.75" bottom="0.75" header="0.3" footer="0.3"/>
  <pageSetup paperSize="9" orientation="portrait"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tint="-0.249977111117893"/>
  </sheetPr>
  <dimension ref="A1:G59"/>
  <sheetViews>
    <sheetView showGridLines="0" tabSelected="1" topLeftCell="A3" zoomScaleNormal="100" workbookViewId="0">
      <selection activeCell="D13" sqref="D13"/>
    </sheetView>
  </sheetViews>
  <sheetFormatPr defaultColWidth="8.85546875" defaultRowHeight="12"/>
  <cols>
    <col min="1" max="1" width="5.85546875" style="3" customWidth="1"/>
    <col min="2" max="2" width="7.5703125" style="3" customWidth="1"/>
    <col min="3" max="3" width="53.5703125" style="3" customWidth="1"/>
    <col min="4" max="4" width="12.7109375" style="3" customWidth="1"/>
    <col min="5" max="5" width="13" style="3" customWidth="1"/>
    <col min="6" max="6" width="14" style="3" customWidth="1"/>
    <col min="7" max="16384" width="8.85546875" style="3"/>
  </cols>
  <sheetData>
    <row r="1" spans="1:7" ht="12.75">
      <c r="A1" s="505" t="str">
        <f>HYPERLINK("#INDEX!A2","back to index page")</f>
        <v>back to index page</v>
      </c>
      <c r="B1" s="761"/>
      <c r="C1" s="761"/>
    </row>
    <row r="2" spans="1:7" ht="12.75">
      <c r="A2"/>
    </row>
    <row r="3" spans="1:7" ht="12.75">
      <c r="A3"/>
    </row>
    <row r="4" spans="1:7" ht="12.75">
      <c r="A4"/>
    </row>
    <row r="5" spans="1:7" ht="12.75">
      <c r="A5"/>
    </row>
    <row r="6" spans="1:7" ht="12.75">
      <c r="A6"/>
    </row>
    <row r="7" spans="1:7" ht="12.75">
      <c r="A7"/>
    </row>
    <row r="8" spans="1:7" ht="12.75">
      <c r="A8"/>
    </row>
    <row r="9" spans="1:7" ht="14.25">
      <c r="B9" s="772" t="s">
        <v>1627</v>
      </c>
      <c r="C9" s="416"/>
      <c r="D9" s="416"/>
      <c r="E9" s="416"/>
      <c r="F9" s="416"/>
    </row>
    <row r="10" spans="1:7">
      <c r="B10" s="308"/>
      <c r="C10" s="308"/>
      <c r="D10" s="308"/>
      <c r="E10" s="308"/>
      <c r="F10" s="308"/>
    </row>
    <row r="11" spans="1:7" ht="12.75" customHeight="1">
      <c r="D11" s="812" t="s">
        <v>534</v>
      </c>
      <c r="E11" s="812"/>
      <c r="F11" s="812"/>
      <c r="G11" s="45"/>
    </row>
    <row r="12" spans="1:7">
      <c r="B12" s="43"/>
      <c r="D12" s="518">
        <v>45657</v>
      </c>
      <c r="E12" s="518">
        <v>45473</v>
      </c>
      <c r="F12" s="518">
        <v>45291</v>
      </c>
    </row>
    <row r="13" spans="1:7">
      <c r="D13" s="42" t="s">
        <v>33</v>
      </c>
      <c r="E13" s="42" t="s">
        <v>56</v>
      </c>
      <c r="F13" s="42" t="s">
        <v>57</v>
      </c>
    </row>
    <row r="14" spans="1:7">
      <c r="B14" s="305"/>
      <c r="C14" s="380" t="s">
        <v>1064</v>
      </c>
      <c r="D14" s="307"/>
      <c r="E14" s="306"/>
      <c r="F14" s="306"/>
    </row>
    <row r="15" spans="1:7">
      <c r="B15" s="305">
        <v>1</v>
      </c>
      <c r="C15" s="109" t="s">
        <v>1065</v>
      </c>
      <c r="D15" s="383">
        <v>4386764</v>
      </c>
      <c r="E15" s="383">
        <v>4346667</v>
      </c>
      <c r="F15" s="383">
        <v>3895874</v>
      </c>
    </row>
    <row r="16" spans="1:7">
      <c r="B16" s="305">
        <v>2</v>
      </c>
      <c r="C16" s="109" t="s">
        <v>1066</v>
      </c>
      <c r="D16" s="383">
        <v>4386764</v>
      </c>
      <c r="E16" s="383">
        <v>4346667</v>
      </c>
      <c r="F16" s="383">
        <v>3895874</v>
      </c>
    </row>
    <row r="17" spans="2:6">
      <c r="B17" s="305">
        <v>3</v>
      </c>
      <c r="C17" s="109" t="s">
        <v>1067</v>
      </c>
      <c r="D17" s="383">
        <v>4836605</v>
      </c>
      <c r="E17" s="383">
        <v>4796508</v>
      </c>
      <c r="F17" s="383">
        <v>4345715</v>
      </c>
    </row>
    <row r="18" spans="2:6" ht="14.25" customHeight="1">
      <c r="B18" s="305"/>
      <c r="C18" s="109" t="s">
        <v>1068</v>
      </c>
      <c r="D18" s="307"/>
      <c r="E18" s="307"/>
      <c r="F18" s="307"/>
    </row>
    <row r="19" spans="2:6">
      <c r="B19" s="305">
        <v>4</v>
      </c>
      <c r="C19" s="59" t="s">
        <v>550</v>
      </c>
      <c r="D19" s="383">
        <v>18832692</v>
      </c>
      <c r="E19" s="383">
        <v>18722132</v>
      </c>
      <c r="F19" s="383">
        <v>18182759</v>
      </c>
    </row>
    <row r="20" spans="2:6">
      <c r="B20" s="305"/>
      <c r="C20" s="381" t="s">
        <v>1101</v>
      </c>
      <c r="D20" s="307"/>
      <c r="E20" s="307"/>
      <c r="F20" s="307"/>
    </row>
    <row r="21" spans="2:6">
      <c r="B21" s="305">
        <v>5</v>
      </c>
      <c r="C21" s="109" t="s">
        <v>1102</v>
      </c>
      <c r="D21" s="382">
        <v>0.2329</v>
      </c>
      <c r="E21" s="382">
        <v>0.23219999999999999</v>
      </c>
      <c r="F21" s="382">
        <v>0.21429999999999999</v>
      </c>
    </row>
    <row r="22" spans="2:6">
      <c r="B22" s="305">
        <v>6</v>
      </c>
      <c r="C22" s="59" t="s">
        <v>1069</v>
      </c>
      <c r="D22" s="382">
        <v>0.2329</v>
      </c>
      <c r="E22" s="382">
        <v>0.23219999999999999</v>
      </c>
      <c r="F22" s="382">
        <v>0.21429999999999999</v>
      </c>
    </row>
    <row r="23" spans="2:6">
      <c r="B23" s="305">
        <v>7</v>
      </c>
      <c r="C23" s="59" t="s">
        <v>1070</v>
      </c>
      <c r="D23" s="382">
        <v>0.25679999999999997</v>
      </c>
      <c r="E23" s="382">
        <v>0.25619999999999998</v>
      </c>
      <c r="F23" s="382">
        <v>0.23899999999999999</v>
      </c>
    </row>
    <row r="24" spans="2:6" ht="36">
      <c r="B24" s="305"/>
      <c r="C24" s="380" t="s">
        <v>1071</v>
      </c>
      <c r="D24" s="309"/>
      <c r="E24" s="309"/>
      <c r="F24" s="309"/>
    </row>
    <row r="25" spans="2:6" ht="24">
      <c r="B25" s="305" t="s">
        <v>1072</v>
      </c>
      <c r="C25" s="109" t="s">
        <v>1103</v>
      </c>
      <c r="D25" s="382">
        <v>1.8500000000000003E-2</v>
      </c>
      <c r="E25" s="382">
        <v>1.8500000000000003E-2</v>
      </c>
      <c r="F25" s="382">
        <v>1.9400000000000001E-2</v>
      </c>
    </row>
    <row r="26" spans="2:6">
      <c r="B26" s="305" t="s">
        <v>1073</v>
      </c>
      <c r="C26" s="109" t="s">
        <v>1074</v>
      </c>
      <c r="D26" s="382">
        <v>1.04E-2</v>
      </c>
      <c r="E26" s="382">
        <v>1.04E-2</v>
      </c>
      <c r="F26" s="382">
        <v>1.09E-2</v>
      </c>
    </row>
    <row r="27" spans="2:6">
      <c r="B27" s="305" t="s">
        <v>1075</v>
      </c>
      <c r="C27" s="109" t="s">
        <v>1076</v>
      </c>
      <c r="D27" s="382">
        <v>1.3899999999999996E-2</v>
      </c>
      <c r="E27" s="382">
        <v>1.3899999999999996E-2</v>
      </c>
      <c r="F27" s="382">
        <v>1.4600000000000002E-2</v>
      </c>
    </row>
    <row r="28" spans="2:6">
      <c r="B28" s="305" t="s">
        <v>1077</v>
      </c>
      <c r="C28" s="59" t="s">
        <v>1078</v>
      </c>
      <c r="D28" s="382">
        <v>9.8500000000000004E-2</v>
      </c>
      <c r="E28" s="382">
        <v>9.8500000000000004E-2</v>
      </c>
      <c r="F28" s="382">
        <v>9.9400000000000002E-2</v>
      </c>
    </row>
    <row r="29" spans="2:6" ht="24" customHeight="1">
      <c r="B29" s="305"/>
      <c r="C29" s="380" t="s">
        <v>1079</v>
      </c>
      <c r="D29" s="309"/>
      <c r="E29" s="309"/>
      <c r="F29" s="309"/>
    </row>
    <row r="30" spans="2:6">
      <c r="B30" s="305">
        <v>8</v>
      </c>
      <c r="C30" s="60" t="s">
        <v>1080</v>
      </c>
      <c r="D30" s="382">
        <v>2.4999984070254003E-2</v>
      </c>
      <c r="E30" s="382">
        <v>2.4999983976183908E-2</v>
      </c>
      <c r="F30" s="382">
        <v>2.5000001374928853E-2</v>
      </c>
    </row>
    <row r="31" spans="2:6" ht="24">
      <c r="B31" s="305" t="s">
        <v>1081</v>
      </c>
      <c r="C31" s="59" t="s">
        <v>1082</v>
      </c>
      <c r="D31" s="382" t="s">
        <v>639</v>
      </c>
      <c r="E31" s="382" t="s">
        <v>639</v>
      </c>
      <c r="F31" s="382" t="s">
        <v>639</v>
      </c>
    </row>
    <row r="32" spans="2:6">
      <c r="B32" s="305">
        <v>9</v>
      </c>
      <c r="C32" s="60" t="s">
        <v>1083</v>
      </c>
      <c r="D32" s="382">
        <v>1.9600012573879506E-2</v>
      </c>
      <c r="E32" s="382">
        <v>1.910001489146642E-2</v>
      </c>
      <c r="F32" s="382">
        <v>1.8135450041988264E-2</v>
      </c>
    </row>
    <row r="33" spans="2:6">
      <c r="B33" s="305" t="s">
        <v>1084</v>
      </c>
      <c r="C33" s="60" t="s">
        <v>1085</v>
      </c>
      <c r="D33" s="382">
        <v>2.7101754757100048E-2</v>
      </c>
      <c r="E33" s="382">
        <v>2.5841661622725446E-2</v>
      </c>
      <c r="F33" s="382">
        <v>3.0000012649345459E-2</v>
      </c>
    </row>
    <row r="34" spans="2:6">
      <c r="B34" s="305">
        <v>10</v>
      </c>
      <c r="C34" s="109" t="s">
        <v>1086</v>
      </c>
      <c r="D34" s="382" t="s">
        <v>639</v>
      </c>
      <c r="E34" s="382" t="s">
        <v>639</v>
      </c>
      <c r="F34" s="382" t="s">
        <v>639</v>
      </c>
    </row>
    <row r="35" spans="2:6">
      <c r="B35" s="305" t="s">
        <v>1087</v>
      </c>
      <c r="C35" s="109" t="s">
        <v>1088</v>
      </c>
      <c r="D35" s="382">
        <v>1.0000004247932267E-2</v>
      </c>
      <c r="E35" s="382">
        <v>9.9999829079295034E-3</v>
      </c>
      <c r="F35" s="382">
        <v>1.0000022548833211E-2</v>
      </c>
    </row>
    <row r="36" spans="2:6">
      <c r="B36" s="305">
        <v>11</v>
      </c>
      <c r="C36" s="109" t="s">
        <v>1089</v>
      </c>
      <c r="D36" s="382">
        <v>8.1701755649165819E-2</v>
      </c>
      <c r="E36" s="382">
        <v>7.9941643398305284E-2</v>
      </c>
      <c r="F36" s="382">
        <v>8.3400049464440462E-2</v>
      </c>
    </row>
    <row r="37" spans="2:6">
      <c r="B37" s="305" t="s">
        <v>1090</v>
      </c>
      <c r="C37" s="109" t="s">
        <v>1091</v>
      </c>
      <c r="D37" s="382">
        <v>0.1802</v>
      </c>
      <c r="E37" s="382">
        <v>0.1784</v>
      </c>
      <c r="F37" s="382">
        <v>0.18279999999999999</v>
      </c>
    </row>
    <row r="38" spans="2:6">
      <c r="B38" s="305">
        <v>12</v>
      </c>
      <c r="C38" s="109" t="s">
        <v>1092</v>
      </c>
      <c r="D38" s="382">
        <v>0.15829999237496159</v>
      </c>
      <c r="E38" s="382">
        <v>0.15769998844148733</v>
      </c>
      <c r="F38" s="382">
        <v>0.13959999139844509</v>
      </c>
    </row>
    <row r="39" spans="2:6">
      <c r="B39" s="305"/>
      <c r="C39" s="379" t="s">
        <v>185</v>
      </c>
      <c r="D39" s="307"/>
      <c r="E39" s="307"/>
      <c r="F39" s="307"/>
    </row>
    <row r="40" spans="2:6">
      <c r="B40" s="305">
        <v>13</v>
      </c>
      <c r="C40" s="109" t="s">
        <v>1093</v>
      </c>
      <c r="D40" s="150">
        <v>38495196</v>
      </c>
      <c r="E40" s="150">
        <v>36038669</v>
      </c>
      <c r="F40" s="150">
        <v>34816374</v>
      </c>
    </row>
    <row r="41" spans="2:6">
      <c r="B41" s="305">
        <v>14</v>
      </c>
      <c r="C41" s="109" t="s">
        <v>886</v>
      </c>
      <c r="D41" s="382">
        <v>0.114</v>
      </c>
      <c r="E41" s="382">
        <v>0.1206</v>
      </c>
      <c r="F41" s="382">
        <v>0.1119</v>
      </c>
    </row>
    <row r="42" spans="2:6" ht="24">
      <c r="B42" s="305"/>
      <c r="C42" s="380" t="s">
        <v>1104</v>
      </c>
      <c r="D42" s="379"/>
      <c r="E42" s="307"/>
      <c r="F42" s="307"/>
    </row>
    <row r="43" spans="2:6" ht="14.25" customHeight="1">
      <c r="B43" s="305" t="s">
        <v>1094</v>
      </c>
      <c r="C43" s="109" t="s">
        <v>872</v>
      </c>
      <c r="D43" s="295" t="s">
        <v>639</v>
      </c>
      <c r="E43" s="295" t="s">
        <v>639</v>
      </c>
      <c r="F43" s="295" t="s">
        <v>639</v>
      </c>
    </row>
    <row r="44" spans="2:6">
      <c r="B44" s="305" t="s">
        <v>1095</v>
      </c>
      <c r="C44" s="109" t="s">
        <v>1074</v>
      </c>
      <c r="D44" s="382" t="s">
        <v>639</v>
      </c>
      <c r="E44" s="382" t="s">
        <v>639</v>
      </c>
      <c r="F44" s="382" t="s">
        <v>639</v>
      </c>
    </row>
    <row r="45" spans="2:6">
      <c r="B45" s="305" t="s">
        <v>1096</v>
      </c>
      <c r="C45" s="109" t="s">
        <v>1097</v>
      </c>
      <c r="D45" s="382">
        <v>0.03</v>
      </c>
      <c r="E45" s="382">
        <v>0.03</v>
      </c>
      <c r="F45" s="382">
        <v>0.03</v>
      </c>
    </row>
    <row r="46" spans="2:6" ht="24">
      <c r="B46" s="305"/>
      <c r="C46" s="380" t="s">
        <v>1098</v>
      </c>
      <c r="D46" s="379"/>
      <c r="E46" s="307"/>
      <c r="F46" s="307"/>
    </row>
    <row r="47" spans="2:6">
      <c r="B47" s="305" t="s">
        <v>1099</v>
      </c>
      <c r="C47" s="109" t="s">
        <v>875</v>
      </c>
      <c r="D47" s="382">
        <v>0</v>
      </c>
      <c r="E47" s="382">
        <v>0</v>
      </c>
      <c r="F47" s="382">
        <v>0</v>
      </c>
    </row>
    <row r="48" spans="2:6">
      <c r="B48" s="305" t="s">
        <v>1100</v>
      </c>
      <c r="C48" s="109" t="s">
        <v>877</v>
      </c>
      <c r="D48" s="382">
        <v>0.03</v>
      </c>
      <c r="E48" s="382">
        <v>0.03</v>
      </c>
      <c r="F48" s="382">
        <v>0.03</v>
      </c>
    </row>
    <row r="49" spans="2:6">
      <c r="B49" s="305"/>
      <c r="C49" s="379" t="s">
        <v>1056</v>
      </c>
      <c r="D49" s="307"/>
      <c r="E49" s="307"/>
      <c r="F49" s="307"/>
    </row>
    <row r="50" spans="2:6">
      <c r="B50" s="375">
        <v>15</v>
      </c>
      <c r="C50" s="384" t="s">
        <v>1057</v>
      </c>
      <c r="D50" s="307"/>
      <c r="E50" s="306"/>
      <c r="F50" s="306"/>
    </row>
    <row r="51" spans="2:6">
      <c r="B51" s="377" t="s">
        <v>1058</v>
      </c>
      <c r="C51" s="378" t="s">
        <v>1059</v>
      </c>
      <c r="D51" s="307"/>
      <c r="E51" s="306"/>
      <c r="F51" s="306"/>
    </row>
    <row r="52" spans="2:6">
      <c r="B52" s="377" t="s">
        <v>1060</v>
      </c>
      <c r="C52" s="378" t="s">
        <v>1061</v>
      </c>
      <c r="D52" s="307"/>
      <c r="E52" s="306"/>
      <c r="F52" s="306"/>
    </row>
    <row r="53" spans="2:6">
      <c r="B53" s="377">
        <v>16</v>
      </c>
      <c r="C53" s="378" t="s">
        <v>1062</v>
      </c>
      <c r="D53" s="307"/>
      <c r="E53" s="306"/>
      <c r="F53" s="306"/>
    </row>
    <row r="54" spans="2:6">
      <c r="B54" s="375">
        <v>17</v>
      </c>
      <c r="C54" s="376" t="s">
        <v>1063</v>
      </c>
      <c r="D54" s="307"/>
      <c r="E54" s="306"/>
      <c r="F54" s="306"/>
    </row>
    <row r="55" spans="2:6">
      <c r="B55" s="305"/>
      <c r="C55" s="379" t="s">
        <v>1052</v>
      </c>
      <c r="D55" s="307"/>
      <c r="E55" s="307"/>
      <c r="F55" s="307"/>
    </row>
    <row r="56" spans="2:6">
      <c r="B56" s="377">
        <v>18</v>
      </c>
      <c r="C56" s="378" t="s">
        <v>1053</v>
      </c>
      <c r="D56" s="307"/>
      <c r="E56" s="306"/>
      <c r="F56" s="306"/>
    </row>
    <row r="57" spans="2:6">
      <c r="B57" s="377">
        <v>19</v>
      </c>
      <c r="C57" s="378" t="s">
        <v>1054</v>
      </c>
      <c r="D57" s="307"/>
      <c r="E57" s="306"/>
      <c r="F57" s="306"/>
    </row>
    <row r="58" spans="2:6">
      <c r="B58" s="377">
        <v>20</v>
      </c>
      <c r="C58" s="378" t="s">
        <v>1055</v>
      </c>
      <c r="D58" s="307"/>
      <c r="E58" s="306"/>
      <c r="F58" s="306"/>
    </row>
    <row r="59" spans="2:6">
      <c r="C59" s="3" t="s">
        <v>1617</v>
      </c>
    </row>
  </sheetData>
  <customSheetViews>
    <customSheetView guid="{EB80C77D-AF78-41A9-A5FE-A7459DA92422}" scale="110" topLeftCell="A7">
      <selection activeCell="N55" sqref="N55"/>
      <pageMargins left="0.7" right="0.7" top="0.75" bottom="0.75" header="0.3" footer="0.3"/>
      <pageSetup paperSize="9" orientation="portrait" r:id="rId1"/>
    </customSheetView>
    <customSheetView guid="{51337751-BEAF-43F3-8CC9-400B99E751E8}" topLeftCell="A4">
      <selection activeCell="H24" sqref="H24"/>
      <pageMargins left="0.7" right="0.7" top="0.75" bottom="0.75" header="0.3" footer="0.3"/>
      <pageSetup paperSize="9" orientation="portrait" r:id="rId2"/>
    </customSheetView>
    <customSheetView guid="{C83D4249-7B44-432A-B7FB-A6ACA6880240}">
      <selection activeCell="D9" sqref="D9"/>
      <pageMargins left="0.7" right="0.7" top="0.75" bottom="0.75" header="0.3" footer="0.3"/>
      <pageSetup paperSize="9" orientation="portrait" r:id="rId3"/>
    </customSheetView>
    <customSheetView guid="{D37F8A47-E42F-4741-BE8D-5D961F7BB394}">
      <selection activeCell="D9" sqref="D9"/>
      <pageMargins left="0.7" right="0.7" top="0.75" bottom="0.75" header="0.3" footer="0.3"/>
      <pageSetup paperSize="9" orientation="portrait" r:id="rId4"/>
    </customSheetView>
    <customSheetView guid="{697182B0-1BEF-4A85-93A0-596802852AF2}" scale="110" topLeftCell="A90">
      <selection activeCell="C118" sqref="C118"/>
      <pageMargins left="0.7" right="0.7" top="0.75" bottom="0.75" header="0.3" footer="0.3"/>
      <pageSetup paperSize="9" orientation="portrait" r:id="rId5"/>
    </customSheetView>
    <customSheetView guid="{CFC92B1C-D4F2-414F-8F12-92F529035B08}" topLeftCell="A9">
      <selection activeCell="G26" sqref="G26"/>
      <pageMargins left="0.7" right="0.7" top="0.75" bottom="0.75" header="0.3" footer="0.3"/>
      <pageSetup paperSize="9" orientation="portrait" r:id="rId6"/>
    </customSheetView>
    <customSheetView guid="{21329C76-F86B-400D-B8F5-F75B383E5B14}" scale="110" topLeftCell="A30">
      <selection activeCell="B57" sqref="B57"/>
      <pageMargins left="0.7" right="0.7" top="0.75" bottom="0.75" header="0.3" footer="0.3"/>
      <pageSetup paperSize="9" orientation="portrait" r:id="rId7"/>
    </customSheetView>
    <customSheetView guid="{D3393B8E-C3CB-4E3A-976E-E4CD065299F0}" topLeftCell="A77">
      <selection activeCell="F67" sqref="F67"/>
      <pageMargins left="0.7" right="0.7" top="0.75" bottom="0.75" header="0.3" footer="0.3"/>
      <pageSetup paperSize="9" orientation="portrait" r:id="rId8"/>
    </customSheetView>
    <customSheetView guid="{CA1DE4BE-C006-4405-B064-304EE6CCACF1}" scale="110" topLeftCell="A30">
      <selection activeCell="B57" sqref="B57"/>
      <pageMargins left="0.7" right="0.7" top="0.75" bottom="0.75" header="0.3" footer="0.3"/>
      <pageSetup paperSize="9" orientation="portrait" r:id="rId9"/>
    </customSheetView>
    <customSheetView guid="{931AA63B-6827-4BF4-8E25-ED232A88A09C}">
      <selection activeCell="G26" sqref="G26"/>
      <pageMargins left="0.7" right="0.7" top="0.75" bottom="0.75" header="0.3" footer="0.3"/>
      <pageSetup paperSize="9" orientation="portrait" r:id="rId10"/>
    </customSheetView>
    <customSheetView guid="{3AD1D9CC-D162-4119-AFCC-0AF9105FB248}">
      <selection activeCell="G26" sqref="G26"/>
      <pageMargins left="0.7" right="0.7" top="0.75" bottom="0.75" header="0.3" footer="0.3"/>
      <pageSetup paperSize="9" orientation="portrait" r:id="rId11"/>
    </customSheetView>
    <customSheetView guid="{7CCD1884-1631-4809-8751-AE0939C32419}" scale="110" topLeftCell="A82">
      <selection activeCell="G77" sqref="G77"/>
      <pageMargins left="0.7" right="0.7" top="0.75" bottom="0.75" header="0.3" footer="0.3"/>
      <pageSetup paperSize="9" orientation="portrait" r:id="rId12"/>
    </customSheetView>
    <customSheetView guid="{D2C72E70-F766-4D56-9E10-3C91A63BB7F3}" scale="110" topLeftCell="A7">
      <selection activeCell="F13" sqref="F13"/>
      <pageMargins left="0.7" right="0.7" top="0.75" bottom="0.75" header="0.3" footer="0.3"/>
      <pageSetup paperSize="9" orientation="portrait" r:id="rId13"/>
    </customSheetView>
    <customSheetView guid="{FD092655-EBEC-4730-9895-1567D9B70D5F}">
      <selection activeCell="G26" sqref="G26"/>
      <pageMargins left="0.7" right="0.7" top="0.75" bottom="0.75" header="0.3" footer="0.3"/>
      <pageSetup paperSize="9" orientation="portrait" r:id="rId14"/>
    </customSheetView>
    <customSheetView guid="{59094C18-3CB5-482F-AA6A-9C313A318EBB}" scale="110" topLeftCell="A7">
      <selection activeCell="F13" sqref="F13"/>
      <pageMargins left="0.7" right="0.7" top="0.75" bottom="0.75" header="0.3" footer="0.3"/>
      <pageSetup paperSize="9" orientation="portrait" r:id="rId15"/>
    </customSheetView>
    <customSheetView guid="{08462586-B7E0-434D-B6F4-B2B21EAA5D46}" scale="110" topLeftCell="A30">
      <selection activeCell="B57" sqref="B57"/>
      <pageMargins left="0.7" right="0.7" top="0.75" bottom="0.75" header="0.3" footer="0.3"/>
      <pageSetup paperSize="9" orientation="portrait" r:id="rId16"/>
    </customSheetView>
    <customSheetView guid="{F277ACEF-9FF8-431F-8537-DE60B790AA4F}" topLeftCell="A77">
      <selection activeCell="F67" sqref="F67"/>
      <pageMargins left="0.7" right="0.7" top="0.75" bottom="0.75" header="0.3" footer="0.3"/>
      <pageSetup paperSize="9" orientation="portrait" r:id="rId17"/>
    </customSheetView>
    <customSheetView guid="{3FCB7B24-049F-4685-83CB-5231093E0117}" topLeftCell="A77">
      <selection activeCell="F67" sqref="F67"/>
      <pageMargins left="0.7" right="0.7" top="0.75" bottom="0.75" header="0.3" footer="0.3"/>
      <pageSetup paperSize="9" orientation="portrait" r:id="rId18"/>
    </customSheetView>
    <customSheetView guid="{5AF40965-2356-4A48-B6FA-CB814CA4D7B2}" scale="110" topLeftCell="A90">
      <selection activeCell="C118" sqref="C118"/>
      <pageMargins left="0.7" right="0.7" top="0.75" bottom="0.75" header="0.3" footer="0.3"/>
      <pageSetup paperSize="9" orientation="portrait" r:id="rId19"/>
    </customSheetView>
    <customSheetView guid="{BE68C6EB-1B64-4B3E-8DDC-CA26F318E610}">
      <selection activeCell="D9" sqref="D9"/>
      <pageMargins left="0.7" right="0.7" top="0.75" bottom="0.75" header="0.3" footer="0.3"/>
      <pageSetup paperSize="9" orientation="portrait" r:id="rId20"/>
    </customSheetView>
    <customSheetView guid="{DB462ED3-28DC-47D7-98F7-CED01F66E2C7}" scale="110" topLeftCell="A90">
      <selection activeCell="C118" sqref="C118"/>
      <pageMargins left="0.7" right="0.7" top="0.75" bottom="0.75" header="0.3" footer="0.3"/>
      <pageSetup paperSize="9" orientation="portrait" r:id="rId21"/>
    </customSheetView>
    <customSheetView guid="{5DDDA852-2807-4645-BC75-EBD4EF3323A7}" scale="110" topLeftCell="A7">
      <selection activeCell="G28" sqref="G28"/>
      <pageMargins left="0.7" right="0.7" top="0.75" bottom="0.75" header="0.3" footer="0.3"/>
      <pageSetup paperSize="9" orientation="portrait" r:id="rId22"/>
    </customSheetView>
  </customSheetViews>
  <mergeCells count="1">
    <mergeCell ref="D11:F11"/>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43"/>
  <sheetViews>
    <sheetView showGridLines="0" workbookViewId="0">
      <selection activeCell="C1" sqref="C1"/>
    </sheetView>
  </sheetViews>
  <sheetFormatPr defaultColWidth="9.140625" defaultRowHeight="12"/>
  <cols>
    <col min="1" max="1" width="5.85546875" style="3" customWidth="1"/>
    <col min="2" max="2" width="44.5703125" style="27" customWidth="1"/>
    <col min="3" max="3" width="13" style="3" customWidth="1"/>
    <col min="4" max="4" width="15.42578125" style="3" customWidth="1"/>
    <col min="5" max="6" width="12.140625" style="3" customWidth="1"/>
    <col min="7" max="7" width="11" style="3" customWidth="1"/>
    <col min="8" max="8" width="10.85546875" style="3" customWidth="1"/>
    <col min="9" max="9" width="11.42578125" style="3" customWidth="1"/>
    <col min="10" max="16384" width="9.140625" style="3"/>
  </cols>
  <sheetData>
    <row r="1" spans="1:9" ht="12.75">
      <c r="A1" s="502" t="str">
        <f>HYPERLINK("#INDEX!A2","back to index page")</f>
        <v>back to index page</v>
      </c>
      <c r="B1" s="761"/>
    </row>
    <row r="2" spans="1:9" ht="12.75">
      <c r="A2"/>
      <c r="B2"/>
    </row>
    <row r="3" spans="1:9" ht="12.75">
      <c r="A3"/>
      <c r="B3"/>
    </row>
    <row r="4" spans="1:9" ht="12.75">
      <c r="A4"/>
      <c r="B4"/>
    </row>
    <row r="5" spans="1:9" ht="12.75">
      <c r="A5"/>
      <c r="B5"/>
    </row>
    <row r="6" spans="1:9" ht="12.75">
      <c r="A6"/>
      <c r="B6"/>
    </row>
    <row r="7" spans="1:9" ht="12.75">
      <c r="A7"/>
      <c r="B7"/>
    </row>
    <row r="8" spans="1:9" ht="12.75">
      <c r="A8"/>
      <c r="B8"/>
    </row>
    <row r="9" spans="1:9" ht="22.15" customHeight="1">
      <c r="B9" s="818" t="s">
        <v>1628</v>
      </c>
      <c r="C9" s="818"/>
      <c r="D9" s="818"/>
      <c r="E9" s="818"/>
      <c r="F9" s="818"/>
      <c r="G9" s="818"/>
      <c r="H9" s="818"/>
      <c r="I9" s="818"/>
    </row>
    <row r="10" spans="1:9">
      <c r="B10" s="30"/>
    </row>
    <row r="11" spans="1:9" ht="12.75" customHeight="1">
      <c r="H11" s="812" t="s">
        <v>52</v>
      </c>
      <c r="I11" s="812"/>
    </row>
    <row r="12" spans="1:9" ht="19.5" customHeight="1">
      <c r="C12" s="816" t="s">
        <v>59</v>
      </c>
      <c r="D12" s="816" t="s">
        <v>1491</v>
      </c>
      <c r="E12" s="813" t="s">
        <v>55</v>
      </c>
      <c r="F12" s="814"/>
      <c r="G12" s="814"/>
      <c r="H12" s="814"/>
      <c r="I12" s="815"/>
    </row>
    <row r="13" spans="1:9" ht="70.5" customHeight="1">
      <c r="B13" s="31"/>
      <c r="C13" s="817"/>
      <c r="D13" s="817"/>
      <c r="E13" s="143" t="s">
        <v>60</v>
      </c>
      <c r="F13" s="143" t="s">
        <v>1492</v>
      </c>
      <c r="G13" s="143" t="s">
        <v>1493</v>
      </c>
      <c r="H13" s="143" t="s">
        <v>61</v>
      </c>
      <c r="I13" s="143" t="s">
        <v>1494</v>
      </c>
    </row>
    <row r="14" spans="1:9" ht="12.75" customHeight="1">
      <c r="C14" s="42" t="s">
        <v>33</v>
      </c>
      <c r="D14" s="42" t="s">
        <v>56</v>
      </c>
      <c r="E14" s="42" t="s">
        <v>57</v>
      </c>
      <c r="F14" s="42" t="s">
        <v>1045</v>
      </c>
      <c r="G14" s="42" t="s">
        <v>58</v>
      </c>
      <c r="H14" s="395" t="s">
        <v>1046</v>
      </c>
      <c r="I14" s="395" t="s">
        <v>1047</v>
      </c>
    </row>
    <row r="15" spans="1:9" s="13" customFormat="1">
      <c r="B15" s="51" t="s">
        <v>43</v>
      </c>
      <c r="C15" s="52"/>
      <c r="D15" s="52"/>
      <c r="E15" s="52"/>
      <c r="F15" s="52"/>
      <c r="G15" s="52"/>
      <c r="H15" s="52"/>
      <c r="I15" s="52"/>
    </row>
    <row r="16" spans="1:9" ht="24">
      <c r="B16" s="398" t="s">
        <v>45</v>
      </c>
      <c r="C16" s="310">
        <v>5810098</v>
      </c>
      <c r="D16" s="310">
        <v>5810098</v>
      </c>
      <c r="E16" s="310">
        <v>5810098</v>
      </c>
      <c r="F16" s="310">
        <v>0</v>
      </c>
      <c r="G16" s="396"/>
      <c r="H16" s="310">
        <v>0</v>
      </c>
      <c r="I16" s="310">
        <v>0</v>
      </c>
    </row>
    <row r="17" spans="2:9">
      <c r="B17" s="398" t="s">
        <v>37</v>
      </c>
      <c r="C17" s="310">
        <v>112478</v>
      </c>
      <c r="D17" s="310">
        <v>112478</v>
      </c>
      <c r="E17" s="310">
        <v>0</v>
      </c>
      <c r="F17" s="310">
        <v>0</v>
      </c>
      <c r="G17" s="396"/>
      <c r="H17" s="310">
        <v>112478</v>
      </c>
      <c r="I17" s="310">
        <v>0</v>
      </c>
    </row>
    <row r="18" spans="2:9">
      <c r="B18" s="398" t="s">
        <v>601</v>
      </c>
      <c r="C18" s="310">
        <v>79652</v>
      </c>
      <c r="D18" s="310">
        <v>79652</v>
      </c>
      <c r="E18" s="310">
        <v>0</v>
      </c>
      <c r="F18" s="310">
        <v>79652</v>
      </c>
      <c r="G18" s="396"/>
      <c r="H18" s="310">
        <v>0</v>
      </c>
      <c r="I18" s="310">
        <v>0</v>
      </c>
    </row>
    <row r="19" spans="2:9">
      <c r="B19" s="398" t="s">
        <v>46</v>
      </c>
      <c r="C19" s="310">
        <v>1795473</v>
      </c>
      <c r="D19" s="310">
        <v>1795473</v>
      </c>
      <c r="E19" s="310">
        <v>1795473</v>
      </c>
      <c r="F19" s="310">
        <v>0</v>
      </c>
      <c r="G19" s="396"/>
      <c r="H19" s="310">
        <v>0</v>
      </c>
      <c r="I19" s="310">
        <v>0</v>
      </c>
    </row>
    <row r="20" spans="2:9">
      <c r="B20" s="398" t="s">
        <v>602</v>
      </c>
      <c r="C20" s="310">
        <v>20520082</v>
      </c>
      <c r="D20" s="310">
        <v>20520082</v>
      </c>
      <c r="E20" s="310">
        <v>20520082</v>
      </c>
      <c r="F20" s="310">
        <v>0</v>
      </c>
      <c r="G20" s="396"/>
      <c r="H20" s="310">
        <v>0</v>
      </c>
      <c r="I20" s="310">
        <v>0</v>
      </c>
    </row>
    <row r="21" spans="2:9">
      <c r="B21" s="689" t="s">
        <v>600</v>
      </c>
      <c r="C21" s="310">
        <v>5733011</v>
      </c>
      <c r="D21" s="310">
        <v>5733011</v>
      </c>
      <c r="E21" s="310">
        <v>5733011</v>
      </c>
      <c r="F21" s="310">
        <v>0</v>
      </c>
      <c r="G21" s="396"/>
      <c r="H21" s="310">
        <v>0</v>
      </c>
      <c r="I21" s="310">
        <v>0</v>
      </c>
    </row>
    <row r="22" spans="2:9">
      <c r="B22" s="398" t="s">
        <v>38</v>
      </c>
      <c r="C22" s="310">
        <v>1744568</v>
      </c>
      <c r="D22" s="310">
        <v>1744568</v>
      </c>
      <c r="E22" s="310">
        <v>1744568</v>
      </c>
      <c r="F22" s="310">
        <v>0</v>
      </c>
      <c r="G22" s="396"/>
      <c r="H22" s="310">
        <v>0</v>
      </c>
      <c r="I22" s="310">
        <v>0</v>
      </c>
    </row>
    <row r="23" spans="2:9">
      <c r="B23" s="398" t="s">
        <v>39</v>
      </c>
      <c r="C23" s="310">
        <v>0</v>
      </c>
      <c r="D23" s="310">
        <v>0</v>
      </c>
      <c r="E23" s="310">
        <v>0</v>
      </c>
      <c r="F23" s="310">
        <v>0</v>
      </c>
      <c r="G23" s="396"/>
      <c r="H23" s="310">
        <v>0</v>
      </c>
      <c r="I23" s="310">
        <v>0</v>
      </c>
    </row>
    <row r="24" spans="2:9">
      <c r="B24" s="398" t="s">
        <v>53</v>
      </c>
      <c r="C24" s="310">
        <v>5615</v>
      </c>
      <c r="D24" s="310">
        <v>5615</v>
      </c>
      <c r="E24" s="310">
        <v>5615</v>
      </c>
      <c r="F24" s="310">
        <v>0</v>
      </c>
      <c r="G24" s="396"/>
      <c r="H24" s="310">
        <v>0</v>
      </c>
      <c r="I24" s="310">
        <v>0</v>
      </c>
    </row>
    <row r="25" spans="2:9" ht="11.25" customHeight="1">
      <c r="B25" s="398" t="s">
        <v>40</v>
      </c>
      <c r="C25" s="310">
        <v>477900</v>
      </c>
      <c r="D25" s="310">
        <v>477900</v>
      </c>
      <c r="E25" s="310">
        <v>477900</v>
      </c>
      <c r="F25" s="310">
        <v>0</v>
      </c>
      <c r="G25" s="396"/>
      <c r="H25" s="310">
        <v>0</v>
      </c>
      <c r="I25" s="310">
        <v>0</v>
      </c>
    </row>
    <row r="26" spans="2:9">
      <c r="B26" s="398" t="s">
        <v>41</v>
      </c>
      <c r="C26" s="310">
        <v>166467</v>
      </c>
      <c r="D26" s="310">
        <v>166467</v>
      </c>
      <c r="E26" s="310">
        <v>43757</v>
      </c>
      <c r="F26" s="310">
        <v>0</v>
      </c>
      <c r="G26" s="396"/>
      <c r="H26" s="310">
        <v>0</v>
      </c>
      <c r="I26" s="310">
        <v>122710</v>
      </c>
    </row>
    <row r="27" spans="2:9" s="390" customFormat="1">
      <c r="B27" s="398" t="s">
        <v>1487</v>
      </c>
      <c r="C27" s="310">
        <v>470</v>
      </c>
      <c r="D27" s="310">
        <v>470</v>
      </c>
      <c r="E27" s="310">
        <v>470</v>
      </c>
      <c r="F27" s="310">
        <v>0</v>
      </c>
      <c r="G27" s="396"/>
      <c r="H27" s="310">
        <v>0</v>
      </c>
      <c r="I27" s="310">
        <v>0</v>
      </c>
    </row>
    <row r="28" spans="2:9">
      <c r="B28" s="398" t="s">
        <v>42</v>
      </c>
      <c r="C28" s="310">
        <v>167664</v>
      </c>
      <c r="D28" s="310">
        <v>167664</v>
      </c>
      <c r="E28" s="310">
        <v>167664</v>
      </c>
      <c r="F28" s="310">
        <v>0</v>
      </c>
      <c r="G28" s="396"/>
      <c r="H28" s="310">
        <v>0</v>
      </c>
      <c r="I28" s="310">
        <v>0</v>
      </c>
    </row>
    <row r="29" spans="2:9">
      <c r="B29" s="398" t="s">
        <v>1735</v>
      </c>
      <c r="C29" s="310">
        <v>1716</v>
      </c>
      <c r="D29" s="310">
        <v>1716</v>
      </c>
      <c r="E29" s="310">
        <v>1716</v>
      </c>
      <c r="F29" s="310">
        <v>0</v>
      </c>
      <c r="G29" s="396"/>
      <c r="H29" s="310">
        <v>0</v>
      </c>
      <c r="I29" s="310">
        <v>0</v>
      </c>
    </row>
    <row r="30" spans="2:9" s="13" customFormat="1">
      <c r="B30" s="690" t="s">
        <v>50</v>
      </c>
      <c r="C30" s="311">
        <v>36615194</v>
      </c>
      <c r="D30" s="311">
        <v>36615194</v>
      </c>
      <c r="E30" s="311">
        <v>36300354</v>
      </c>
      <c r="F30" s="311">
        <v>79652</v>
      </c>
      <c r="G30" s="397"/>
      <c r="H30" s="311">
        <v>112478</v>
      </c>
      <c r="I30" s="311">
        <v>122710</v>
      </c>
    </row>
    <row r="31" spans="2:9" s="13" customFormat="1">
      <c r="B31" s="691" t="s">
        <v>44</v>
      </c>
      <c r="C31" s="151"/>
      <c r="D31" s="151"/>
      <c r="E31" s="151"/>
      <c r="F31" s="151"/>
      <c r="G31" s="151"/>
      <c r="H31" s="151"/>
      <c r="I31" s="151"/>
    </row>
    <row r="32" spans="2:9">
      <c r="B32" s="398" t="s">
        <v>47</v>
      </c>
      <c r="C32" s="310">
        <v>26777</v>
      </c>
      <c r="D32" s="310">
        <v>26777</v>
      </c>
      <c r="E32" s="310">
        <v>0</v>
      </c>
      <c r="F32" s="310">
        <v>0</v>
      </c>
      <c r="G32" s="396"/>
      <c r="H32" s="310">
        <v>0</v>
      </c>
      <c r="I32" s="310">
        <v>26777</v>
      </c>
    </row>
    <row r="33" spans="2:9">
      <c r="B33" s="398" t="s">
        <v>601</v>
      </c>
      <c r="C33" s="310">
        <v>54829</v>
      </c>
      <c r="D33" s="310">
        <v>54829</v>
      </c>
      <c r="E33" s="310">
        <v>0</v>
      </c>
      <c r="F33" s="310">
        <v>54829</v>
      </c>
      <c r="G33" s="396"/>
      <c r="H33" s="310">
        <v>0</v>
      </c>
      <c r="I33" s="310">
        <v>0</v>
      </c>
    </row>
    <row r="34" spans="2:9">
      <c r="B34" s="398" t="s">
        <v>54</v>
      </c>
      <c r="C34" s="310">
        <v>1493275</v>
      </c>
      <c r="D34" s="310">
        <v>1493275</v>
      </c>
      <c r="E34" s="310">
        <v>0</v>
      </c>
      <c r="F34" s="310">
        <v>0</v>
      </c>
      <c r="G34" s="396"/>
      <c r="H34" s="310">
        <v>0</v>
      </c>
      <c r="I34" s="310">
        <v>1493275</v>
      </c>
    </row>
    <row r="35" spans="2:9">
      <c r="B35" s="398" t="s">
        <v>603</v>
      </c>
      <c r="C35" s="310">
        <v>29249108</v>
      </c>
      <c r="D35" s="310">
        <v>29249108</v>
      </c>
      <c r="E35" s="310">
        <v>0</v>
      </c>
      <c r="F35" s="310">
        <v>0</v>
      </c>
      <c r="G35" s="396"/>
      <c r="H35" s="310">
        <v>0</v>
      </c>
      <c r="I35" s="310">
        <v>29249108</v>
      </c>
    </row>
    <row r="36" spans="2:9">
      <c r="B36" s="398" t="s">
        <v>48</v>
      </c>
      <c r="C36" s="310">
        <v>44690</v>
      </c>
      <c r="D36" s="310">
        <v>44690</v>
      </c>
      <c r="E36" s="310">
        <v>0</v>
      </c>
      <c r="F36" s="310">
        <v>0</v>
      </c>
      <c r="G36" s="396"/>
      <c r="H36" s="310">
        <v>0</v>
      </c>
      <c r="I36" s="310">
        <v>44690</v>
      </c>
    </row>
    <row r="37" spans="2:9">
      <c r="B37" s="398" t="s">
        <v>49</v>
      </c>
      <c r="C37" s="310">
        <v>19054</v>
      </c>
      <c r="D37" s="310">
        <v>19054</v>
      </c>
      <c r="E37" s="310">
        <v>0</v>
      </c>
      <c r="F37" s="310">
        <v>0</v>
      </c>
      <c r="G37" s="396"/>
      <c r="H37" s="310">
        <v>0</v>
      </c>
      <c r="I37" s="310">
        <v>19054</v>
      </c>
    </row>
    <row r="38" spans="2:9">
      <c r="B38" s="398" t="s">
        <v>604</v>
      </c>
      <c r="C38" s="310">
        <v>66609</v>
      </c>
      <c r="D38" s="310">
        <v>66609</v>
      </c>
      <c r="E38" s="310">
        <v>0</v>
      </c>
      <c r="F38" s="310">
        <v>0</v>
      </c>
      <c r="G38" s="396"/>
      <c r="H38" s="310">
        <v>0</v>
      </c>
      <c r="I38" s="310">
        <v>66609</v>
      </c>
    </row>
    <row r="39" spans="2:9">
      <c r="B39" s="398" t="s">
        <v>605</v>
      </c>
      <c r="C39" s="310">
        <v>191643</v>
      </c>
      <c r="D39" s="310">
        <v>191643</v>
      </c>
      <c r="E39" s="310">
        <v>0</v>
      </c>
      <c r="F39" s="310">
        <v>0</v>
      </c>
      <c r="G39" s="396"/>
      <c r="H39" s="310">
        <v>0</v>
      </c>
      <c r="I39" s="310">
        <v>191643</v>
      </c>
    </row>
    <row r="40" spans="2:9" s="390" customFormat="1">
      <c r="B40" s="398" t="s">
        <v>1486</v>
      </c>
      <c r="C40" s="310">
        <v>449841</v>
      </c>
      <c r="D40" s="310">
        <v>449841</v>
      </c>
      <c r="E40" s="310">
        <v>0</v>
      </c>
      <c r="F40" s="310">
        <v>0</v>
      </c>
      <c r="G40" s="396"/>
      <c r="H40" s="310">
        <v>0</v>
      </c>
      <c r="I40" s="310">
        <v>449841</v>
      </c>
    </row>
    <row r="41" spans="2:9" s="390" customFormat="1">
      <c r="B41" s="692" t="s">
        <v>1736</v>
      </c>
      <c r="C41" s="310">
        <v>0</v>
      </c>
      <c r="D41" s="310">
        <v>0</v>
      </c>
      <c r="E41" s="310">
        <v>0</v>
      </c>
      <c r="F41" s="310">
        <v>0</v>
      </c>
      <c r="G41" s="396"/>
      <c r="H41" s="310">
        <v>0</v>
      </c>
      <c r="I41" s="310">
        <v>0</v>
      </c>
    </row>
    <row r="42" spans="2:9" s="13" customFormat="1">
      <c r="B42" s="690" t="s">
        <v>51</v>
      </c>
      <c r="C42" s="311">
        <v>31595826</v>
      </c>
      <c r="D42" s="311">
        <v>31595826</v>
      </c>
      <c r="E42" s="311">
        <v>0</v>
      </c>
      <c r="F42" s="311">
        <v>54829</v>
      </c>
      <c r="G42" s="397"/>
      <c r="H42" s="311">
        <v>0</v>
      </c>
      <c r="I42" s="311">
        <v>31540997</v>
      </c>
    </row>
    <row r="43" spans="2:9">
      <c r="B43" s="27" t="s">
        <v>1618</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3">
      <selection activeCell="B17" sqref="B17"/>
      <pageMargins left="0.7" right="0.7" top="0.75" bottom="0.75" header="0.3" footer="0.3"/>
      <pageSetup paperSize="9" orientation="portrait" r:id="rId2"/>
    </customSheetView>
    <customSheetView guid="{C83D4249-7B44-432A-B7FB-A6ACA6880240}" topLeftCell="A63">
      <selection activeCell="B88" sqref="B88"/>
      <pageMargins left="0.7" right="0.7" top="0.75" bottom="0.75" header="0.3" footer="0.3"/>
      <pageSetup paperSize="9" orientation="portrait" r:id="rId3"/>
    </customSheetView>
    <customSheetView guid="{D37F8A47-E42F-4741-BE8D-5D961F7BB394}" topLeftCell="A63">
      <selection activeCell="B88" sqref="B88"/>
      <pageMargins left="0.7" right="0.7" top="0.75" bottom="0.75" header="0.3" footer="0.3"/>
      <pageSetup paperSize="9" orientation="portrait" r:id="rId4"/>
    </customSheetView>
    <customSheetView guid="{697182B0-1BEF-4A85-93A0-596802852AF2}" topLeftCell="A19">
      <selection activeCell="I35" sqref="I35"/>
      <pageMargins left="0.7" right="0.7" top="0.75" bottom="0.75" header="0.3" footer="0.3"/>
      <pageSetup paperSize="9" orientation="portrait" r:id="rId5"/>
    </customSheetView>
    <customSheetView guid="{CFC92B1C-D4F2-414F-8F12-92F529035B08}" topLeftCell="A12">
      <selection activeCell="E10" sqref="E9:E10"/>
      <pageMargins left="0.7" right="0.7" top="0.75" bottom="0.75" header="0.3" footer="0.3"/>
      <pageSetup paperSize="9" orientation="portrait" r:id="rId6"/>
    </customSheetView>
    <customSheetView guid="{21329C76-F86B-400D-B8F5-F75B383E5B14}" topLeftCell="A39">
      <selection activeCell="A47" sqref="A47"/>
      <pageMargins left="0.7" right="0.7" top="0.75" bottom="0.75" header="0.3" footer="0.3"/>
      <pageSetup paperSize="9" orientation="portrait" r:id="rId7"/>
    </customSheetView>
    <customSheetView guid="{D3393B8E-C3CB-4E3A-976E-E4CD065299F0}" topLeftCell="B13">
      <selection activeCell="K14" sqref="K14:Q39"/>
      <pageMargins left="0.7" right="0.7" top="0.75" bottom="0.75" header="0.3" footer="0.3"/>
      <pageSetup paperSize="9" orientation="portrait" r:id="rId8"/>
    </customSheetView>
    <customSheetView guid="{CA1DE4BE-C006-4405-B064-304EE6CCACF1}" topLeftCell="A39">
      <selection activeCell="A47" sqref="A47"/>
      <pageMargins left="0.7" right="0.7" top="0.75" bottom="0.75" header="0.3" footer="0.3"/>
      <pageSetup paperSize="9" orientation="portrait" r:id="rId9"/>
    </customSheetView>
    <customSheetView guid="{931AA63B-6827-4BF4-8E25-ED232A88A09C}" topLeftCell="A7">
      <selection activeCell="L15" sqref="L15"/>
      <pageMargins left="0.7" right="0.7" top="0.75" bottom="0.75" header="0.3" footer="0.3"/>
      <pageSetup paperSize="9" orientation="portrait" r:id="rId10"/>
    </customSheetView>
    <customSheetView guid="{3AD1D9CC-D162-4119-AFCC-0AF9105FB248}" topLeftCell="A54">
      <selection activeCell="D62" sqref="D62:H62"/>
      <pageMargins left="0.7" right="0.7" top="0.75" bottom="0.75" header="0.3" footer="0.3"/>
      <pageSetup paperSize="9" orientation="portrait" r:id="rId11"/>
    </customSheetView>
    <customSheetView guid="{7CCD1884-1631-4809-8751-AE0939C32419}">
      <selection activeCell="H45" sqref="H45"/>
      <pageMargins left="0.7" right="0.7" top="0.75" bottom="0.75" header="0.3" footer="0.3"/>
      <pageSetup paperSize="9" orientation="portrait" r:id="rId12"/>
    </customSheetView>
    <customSheetView guid="{D2C72E70-F766-4D56-9E10-3C91A63BB7F3}" topLeftCell="A37">
      <selection activeCell="B49" sqref="B49"/>
      <pageMargins left="0.7" right="0.7" top="0.75" bottom="0.75" header="0.3" footer="0.3"/>
      <pageSetup paperSize="9" orientation="portrait" r:id="rId13"/>
    </customSheetView>
    <customSheetView guid="{A7B3A108-9CF6-4687-9321-110D304B17B9}" topLeftCell="A7">
      <selection activeCell="L15" sqref="L15:L16"/>
      <pageMargins left="0.7" right="0.7" top="0.75" bottom="0.75" header="0.3" footer="0.3"/>
      <pageSetup paperSize="9" orientation="portrait" r:id="rId14"/>
    </customSheetView>
    <customSheetView guid="{B3153F5C-CAD5-4C41-96F3-3BC56052414C}">
      <selection activeCell="C10" sqref="C10"/>
      <pageMargins left="0.7" right="0.7" top="0.75" bottom="0.75" header="0.3" footer="0.3"/>
      <pageSetup paperSize="9" orientation="portrait" r:id="rId15"/>
    </customSheetView>
    <customSheetView guid="{FB7DEBE1-1047-4BE4-82FD-4BCA0CA8DD58}" topLeftCell="A13">
      <selection activeCell="C26" sqref="C26"/>
      <pageMargins left="0.7" right="0.7" top="0.75" bottom="0.75" header="0.3" footer="0.3"/>
      <pageSetup paperSize="9" orientation="portrait" r:id="rId16"/>
    </customSheetView>
    <customSheetView guid="{8A1326BD-F0AB-414F-9F91-C2BB94CC9C17}" scale="85" topLeftCell="A29">
      <selection activeCell="A47" sqref="A47:G75"/>
      <pageMargins left="0.7" right="0.7" top="0.75" bottom="0.75" header="0.3" footer="0.3"/>
      <pageSetup paperSize="9" orientation="portrait" r:id="rId17"/>
    </customSheetView>
    <customSheetView guid="{F0048D33-26BA-4893-8BCC-88CEF82FEBB6}" topLeftCell="E3">
      <selection activeCell="K14" sqref="K14:Q41"/>
      <pageMargins left="0.7" right="0.7" top="0.75" bottom="0.75" header="0.3" footer="0.3"/>
      <pageSetup paperSize="9" orientation="portrait" r:id="rId18"/>
    </customSheetView>
    <customSheetView guid="{0780CBEB-AF66-401E-9AFD-5F77700585BC}" topLeftCell="A28">
      <selection activeCell="E80" sqref="E80"/>
      <pageMargins left="0.7" right="0.7" top="0.75" bottom="0.75" header="0.3" footer="0.3"/>
      <pageSetup paperSize="9" orientation="portrait" r:id="rId19"/>
    </customSheetView>
    <customSheetView guid="{F536E858-E5B2-4B36-88FC-BE776803F921}" topLeftCell="A7">
      <selection activeCell="L15" sqref="L15"/>
      <pageMargins left="0.7" right="0.7" top="0.75" bottom="0.75" header="0.3" footer="0.3"/>
      <pageSetup paperSize="9" orientation="portrait" r:id="rId20"/>
    </customSheetView>
    <customSheetView guid="{70E7FFDC-983F-46F7-B68F-0BE0A8C942E0}" topLeftCell="A41">
      <selection activeCell="A44" sqref="A44"/>
      <pageMargins left="0.7" right="0.7" top="0.75" bottom="0.75" header="0.3" footer="0.3"/>
      <pageSetup paperSize="9" orientation="portrait" r:id="rId21"/>
    </customSheetView>
    <customSheetView guid="{7CA1DEE6-746E-4947-9BED-24AAED6E8B57}" topLeftCell="A37">
      <selection activeCell="U28" sqref="U28"/>
      <pageMargins left="0.7" right="0.7" top="0.75" bottom="0.75" header="0.3" footer="0.3"/>
      <pageSetup paperSize="9" orientation="portrait" r:id="rId22"/>
    </customSheetView>
    <customSheetView guid="{FD092655-EBEC-4730-9895-1567D9B70D5F}" topLeftCell="A7">
      <selection activeCell="L15" sqref="L15"/>
      <pageMargins left="0.7" right="0.7" top="0.75" bottom="0.75" header="0.3" footer="0.3"/>
      <pageSetup paperSize="9" orientation="portrait" r:id="rId23"/>
    </customSheetView>
    <customSheetView guid="{59094C18-3CB5-482F-AA6A-9C313A318EBB}" topLeftCell="A49">
      <selection activeCell="I51" sqref="I51"/>
      <pageMargins left="0.7" right="0.7" top="0.75" bottom="0.75" header="0.3" footer="0.3"/>
      <pageSetup paperSize="9" orientation="portrait" r:id="rId24"/>
    </customSheetView>
    <customSheetView guid="{08462586-B7E0-434D-B6F4-B2B21EAA5D46}" topLeftCell="A39">
      <selection activeCell="A47" sqref="A47"/>
      <pageMargins left="0.7" right="0.7" top="0.75" bottom="0.75" header="0.3" footer="0.3"/>
      <pageSetup paperSize="9" orientation="portrait" r:id="rId25"/>
    </customSheetView>
    <customSheetView guid="{F277ACEF-9FF8-431F-8537-DE60B790AA4F}" topLeftCell="A70">
      <selection activeCell="C91" sqref="C91"/>
      <pageMargins left="0.7" right="0.7" top="0.75" bottom="0.75" header="0.3" footer="0.3"/>
      <pageSetup paperSize="9" orientation="portrait" r:id="rId26"/>
    </customSheetView>
    <customSheetView guid="{3FCB7B24-049F-4685-83CB-5231093E0117}" topLeftCell="A5">
      <selection activeCell="E77" sqref="E77"/>
      <pageMargins left="0.7" right="0.7" top="0.75" bottom="0.75" header="0.3" footer="0.3"/>
      <pageSetup paperSize="9" orientation="portrait" r:id="rId27"/>
    </customSheetView>
    <customSheetView guid="{5AF40965-2356-4A48-B6FA-CB814CA4D7B2}" topLeftCell="A19">
      <selection activeCell="I35" sqref="I35"/>
      <pageMargins left="0.7" right="0.7" top="0.75" bottom="0.75" header="0.3" footer="0.3"/>
      <pageSetup paperSize="9" orientation="portrait" r:id="rId28"/>
    </customSheetView>
    <customSheetView guid="{BE68C6EB-1B64-4B3E-8DDC-CA26F318E610}" topLeftCell="A63">
      <selection activeCell="B88" sqref="B88"/>
      <pageMargins left="0.7" right="0.7" top="0.75" bottom="0.75" header="0.3" footer="0.3"/>
      <pageSetup paperSize="9" orientation="portrait" r:id="rId29"/>
    </customSheetView>
    <customSheetView guid="{DB462ED3-28DC-47D7-98F7-CED01F66E2C7}" topLeftCell="A59">
      <selection activeCell="J83" sqref="J83"/>
      <pageMargins left="0.7" right="0.7" top="0.75" bottom="0.75" header="0.3" footer="0.3"/>
      <pageSetup paperSize="9" orientation="portrait" r:id="rId30"/>
    </customSheetView>
    <customSheetView guid="{5DDDA852-2807-4645-BC75-EBD4EF3323A7}">
      <selection activeCell="E30" sqref="E30"/>
      <pageMargins left="0.7" right="0.7" top="0.75" bottom="0.75" header="0.3" footer="0.3"/>
      <pageSetup paperSize="9" orientation="portrait" r:id="rId31"/>
    </customSheetView>
  </customSheetViews>
  <mergeCells count="5">
    <mergeCell ref="H11:I11"/>
    <mergeCell ref="E12:I12"/>
    <mergeCell ref="C12:C13"/>
    <mergeCell ref="D12:D13"/>
    <mergeCell ref="B9:I9"/>
  </mergeCells>
  <pageMargins left="0.7" right="0.7" top="0.75" bottom="0.75" header="0.3" footer="0.3"/>
  <pageSetup paperSize="9" orientation="portrait" r:id="rId3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RefvxC8eOUAJNGbOfDngimM/qYbCofD0VPZez13zwPU=</DigestValue>
    </Reference>
    <Reference Type="http://www.w3.org/2000/09/xmldsig#Object" URI="#idOfficeObject">
      <DigestMethod Algorithm="http://www.w3.org/2001/04/xmlenc#sha256"/>
      <DigestValue>ngMiwuElQJ1j6FPDEjtWfbS0Jmrqbk/EqQfFXjZrv7g=</DigestValue>
    </Reference>
    <Reference Type="http://uri.etsi.org/01903#SignedProperties" URI="#idSignedProperties">
      <Transforms>
        <Transform Algorithm="http://www.w3.org/TR/2001/REC-xml-c14n-20010315"/>
      </Transforms>
      <DigestMethod Algorithm="http://www.w3.org/2001/04/xmlenc#sha256"/>
      <DigestValue>SrmSWyveUfYz+ywNbLpthCcvGBxvayW9nEkUd8baBQY=</DigestValue>
    </Reference>
    <Reference Type="http://www.w3.org/2000/09/xmldsig#Object" URI="#idValidSigLnImg">
      <DigestMethod Algorithm="http://www.w3.org/2001/04/xmlenc#sha256"/>
      <DigestValue>sEI9cX5oJmn8yDwPVsWredZfXD0KvLIJh0Ps+pwggtI=</DigestValue>
    </Reference>
    <Reference Type="http://www.w3.org/2000/09/xmldsig#Object" URI="#idInvalidSigLnImg">
      <DigestMethod Algorithm="http://www.w3.org/2001/04/xmlenc#sha256"/>
      <DigestValue>UMNO4eOPIYwpddyYlyyRY1XxcJ8AQ2jG1WoY4IAhKcY=</DigestValue>
    </Reference>
  </SignedInfo>
  <SignatureValue>FuvIYdlJ4NYRVCu86+9MKXCuFgdKyVfYciWWu7l8Jg3ae3iBW4CtiRy+nMoUSgbZuaPFznX2oJbz
Bl+lunewfX/xCAw4Vz3Lw+M2s9A9HmQ02dozl1BqaDdtJvWcydMjLReY1Tf0jGa95AzRUCnb/zpU
4w0hnB8QRyi4keDnROljEIU4/roJ+CsCqCKszvTY7wYX4LjqN0Xl+cc6sfjLtvx0rLl+KRUiuppx
9BgVThtVSIjUVd8IqN/sBiHpCufLw+sgEXHkeAuGyKpA0SRUthBkVXYv+Qf7AFnvzQMNph6xSUKr
ZQXhU7w8LCIE10+PUYPG8xi6pVQ/DRsdeKaazg==</SignatureValue>
  <KeyInfo>
    <X509Data>
      <X509Certificate>MIIHuzCCBaOgAwIBAgITJAABwifmBdPdPHcVkgABAAHCJzANBgkqhkiG9w0BAQsFADBFMQswCQYDVQQGEwJCRzEVMBMGA1UEChMMRFNLIEJhbmsgUExDMR8wHQYDVQQDExZEU0sgQmFuayBJbnRlcm5hbCBDQSAzMB4XDTI1MDgwODA2MzgwM1oXDTI2MDgwODA2MzgwM1owSjEcMBoGA1UEAxMTVHN2ZXRvc2xhdiBOLiBEaW1vdjEqMCgGCSqGSIb3DQEJARYbVHN2ZXRvc2xhdi5EaW1vdkBkc2tiYW5rLmJnMIIBIjANBgkqhkiG9w0BAQEFAAOCAQ8AMIIBCgKCAQEAvNjbfNBrjy5jdR2YdvvRJrCjnvJt1EhgUa7jpgRyX9dWfMeUbXm8LYMr/tUw66gx1n51Dlvhl1xQx2J+bdLf/izb1ld3r/dygXc1/m/lJED7GHBVUgSIdkKMz6BL6nU26RCnNYVdVRwcSOI9RG9mEa9KJ2SptZeMX2oK/dVTk7qqjQ88OdfD011olVWssoGMW2E9145J6ehXL3trYHbgaZelr2a16lCJKecaRaW/Sse/1m8Jf2dMUqWEuTY3ttTVjztusqM+w6EJBqKDf31yxIGIOxLe+Iny9byKKKV+rS21GXViTOaSHFjnKLSJghyNpxhv3x/hC7K164FrxgbkOQIDAQABo4IDnTCCA5kwPQYJKwYBBAGCNxUHBDAwLgYmKwYBBAGCNxUIh+LXaoX63T2C7Z8hg6eJN4a72XkWgYetWoPapVgCAWQCARkwKQYDVR0lBCIwIAYIKwYBBQUHAwIGCisGAQQBgjcKAwwGCCsGAQUFBwMEMAsGA1UdDwQEAwIHgDA1BgkrBgEEAYI3FQoEKDAmMAoGCCsGAQUFBwMCMAwGCisGAQQBgjcKAwwwCgYIKwYBBQUHAwQwHQYDVR0OBBYEFCFc2VZiq7/uRuDRZNw5LeEqgL7FMB8GA1UdIwQYMBaAFEr/eq/jb5QmiBKlzAJH+9S5kX69MIHZBgNVHR8EgdEwgc4wgcuggciggcWGP2h0dHA6Ly9jcmwuZHNrYmFuay5iZy9wa2kvRFNLJTIwQmFuayUyMEludGVybmFsJTIwQ0ElMjAzKDEpLmNybIZAaHR0cDovL2NybDEuZHNrYmFuay5iZy9wa2kvRFNLJTIwQmFuayUyMEludGVybmFsJTIwQ0ElMjAzKDEpLmNybIZAaHR0cDovL2NybDIuZHNrYmFuay5iZy9wa2kvRFNLJTIwQmFuayUyMEludGVybmFsJTIwQ0ElMjAzKDEpLmNybDCCASQGCCsGAQUFBwEBBIIBFjCCARIwSwYIKwYBBQUHMAKGP2h0dHA6Ly9haWEuZHNrYmFuay5iZy9wa2kvRFNLJTIwQmFuayUyMEludGVybmFsJTIwQ0ElMjAzKDEpLmNydDBMBggrBgEFBQcwAoZAaHR0cDovL2FpYTEuZHNrYmFuay5iZy9wa2kvRFNLJTIwQmFuayUyMEludGVybmFsJTIwQ0ElMjAzKDEpLmNydDBMBggrBgEFBQcwAoZAaHR0cDovL2FpYTIuZHNrYmFuay5iZy9wa2kvRFNLJTIwQmFuayUyMEludGVybmFsJTIwQ0ElMjAzKDEpLmNydDAnBggrBgEFBQcwAYYbaHR0cDovL29jc3AuZHNrYmFuay5iZy9vY3NwMFMGA1UdEQRMMEqgKwYKKwYBBAGCNxQCA6AdDBtUc3ZldG9zbGF2LkRpbW92QGRza2JhbmsuYmeBG1RzdmV0b3NsYXYuRGltb3ZAZHNrYmFuay5iZzBQBgkrBgEEAYI3GQIEQzBBoD8GCisGAQQBgjcZAgGgMQQvUy0xLTUtMjEtMTk4ODkxNDg4LTQwNzQ2NjQ2OTQtMTk5NTY3Mjk4MC0zNTg3OTcwDQYJKoZIhvcNAQELBQADggIBADn3nsKoos8YRcb71/AvhhREDXVOpPS4VAi8OSGg5J8lEJHhpnEbxALMKFdeKhHqWygdAkht1D4O8X+nJJewtJ+/oezomOIORh9J47e12L7FJUx8IPJjNPHPjCHVRYjtrRHyYHlesL3CNpiJgrQ5N+bLTgQEfffXWJWO9rP7fEPjfwoUYz2+DenvHtFspUeChbdMp+VGE9DiyNNQA3WDiuv0zBAjf94H+wvaeHv1WsM2S0dgGdLBKwZ7hoJLesA1SznD6W59ZCGE8/cK8FqhD9hQ9w2ZEcyrTJMWJ7WXGKrAwdHiVXzog96bqNR0/8WOraa8gOjLtKbgYaAWpvVYop5bCcp8DugBlQbaVsUvsZ6O9v2UqA4aSANy6BTxpfS0g2/J0gtNjmUpsCAW7r8f/OlxOuR139tMs0TmYta1nc485xQKeXEsDyxrGyJzuS1rFdTaPIZz95OYC3c/tPp6No0iwGjnWN5RKuuaSOdMPqm/lSQsBDV8NCY8BcgBjApneDaC1rwkatg7d9qHzvXabFyDpX5lzr/4vMoW+aRWp3lbSuZkH38caqE1BaNvpD8dOaXMI578qECZS0LcqqgSK4Zw/eGEkspdWhTDq/mvKFEu5GUCnZKR3+iw6Jwclz6P39bPHlByzzX5d7tHnmjjcd4yQtNjRoBxYvtwcs6dfAB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Oo7Y6onM1FFTSVGglhYF1cz1ddIYfTNBKP1VZmoioBg=</DigestValue>
      </Reference>
      <Reference URI="/xl/calcChain.xml?ContentType=application/vnd.openxmlformats-officedocument.spreadsheetml.calcChain+xml">
        <DigestMethod Algorithm="http://www.w3.org/2001/04/xmlenc#sha256"/>
        <DigestValue>Ct102hvIqucMnof6A3v8i2Rw5dvhXedMq9mboGcWscQ=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DRYyFXgTtAmegWyjdU0JHNDk137fbitTtN4HE0Ah8eY=</DigestValue>
      </Reference>
      <Reference URI="/xl/media/image1.emf?ContentType=image/x-emf">
        <DigestMethod Algorithm="http://www.w3.org/2001/04/xmlenc#sha256"/>
        <DigestValue>sof6RzGTa9llSv2NNE5tAOzD4RTOlUOgwt0pTJSAx38=</DigestValue>
      </Reference>
      <Reference URI="/xl/media/image2.emf?ContentType=image/x-emf">
        <DigestMethod Algorithm="http://www.w3.org/2001/04/xmlenc#sha256"/>
        <DigestValue>pyullV0uwE66V4CnYTRa1BA4sKfIqkPs8HcP3aEPIsY=</DigestValue>
      </Reference>
      <Reference URI="/xl/printerSettings/printerSettings1.bin?ContentType=application/vnd.openxmlformats-officedocument.spreadsheetml.printerSettings">
        <DigestMethod Algorithm="http://www.w3.org/2001/04/xmlenc#sha256"/>
        <DigestValue>AOaDuHtsifCB+3mFVZaFSjZ2jbySMm3+Pey0DhdCrvo=</DigestValue>
      </Reference>
      <Reference URI="/xl/printerSettings/printerSettings10.bin?ContentType=application/vnd.openxmlformats-officedocument.spreadsheetml.printerSettings">
        <DigestMethod Algorithm="http://www.w3.org/2001/04/xmlenc#sha256"/>
        <DigestValue>+n5QTe6/grUf3JPx5J0xBRGlKRI8XimZKbgxCQVlTOM=</DigestValue>
      </Reference>
      <Reference URI="/xl/printerSettings/printerSettings100.bin?ContentType=application/vnd.openxmlformats-officedocument.spreadsheetml.printerSettings">
        <DigestMethod Algorithm="http://www.w3.org/2001/04/xmlenc#sha256"/>
        <DigestValue>6HGumsjBk9X1CzCPpkG1pJTBdVyGv7gAJ+RWNO+yDTc=</DigestValue>
      </Reference>
      <Reference URI="/xl/printerSettings/printerSettings1000.bin?ContentType=application/vnd.openxmlformats-officedocument.spreadsheetml.printerSettings">
        <DigestMethod Algorithm="http://www.w3.org/2001/04/xmlenc#sha256"/>
        <DigestValue>8vyniW+BNu/f/tlr+5JqUw5FSxy2mI2GXPrPL4oQntI=</DigestValue>
      </Reference>
      <Reference URI="/xl/printerSettings/printerSettings1001.bin?ContentType=application/vnd.openxmlformats-officedocument.spreadsheetml.printerSettings">
        <DigestMethod Algorithm="http://www.w3.org/2001/04/xmlenc#sha256"/>
        <DigestValue>4sf+1AWluvbpxJKPd2Oye0vW/vjaIC4T1BxgDzXmoXg=</DigestValue>
      </Reference>
      <Reference URI="/xl/printerSettings/printerSettings1002.bin?ContentType=application/vnd.openxmlformats-officedocument.spreadsheetml.printerSettings">
        <DigestMethod Algorithm="http://www.w3.org/2001/04/xmlenc#sha256"/>
        <DigestValue>AOaDuHtsifCB+3mFVZaFSjZ2jbySMm3+Pey0DhdCrvo=</DigestValue>
      </Reference>
      <Reference URI="/xl/printerSettings/printerSettings1003.bin?ContentType=application/vnd.openxmlformats-officedocument.spreadsheetml.printerSettings">
        <DigestMethod Algorithm="http://www.w3.org/2001/04/xmlenc#sha256"/>
        <DigestValue>AOaDuHtsifCB+3mFVZaFSjZ2jbySMm3+Pey0DhdCrvo=</DigestValue>
      </Reference>
      <Reference URI="/xl/printerSettings/printerSettings1004.bin?ContentType=application/vnd.openxmlformats-officedocument.spreadsheetml.printerSettings">
        <DigestMethod Algorithm="http://www.w3.org/2001/04/xmlenc#sha256"/>
        <DigestValue>4sf+1AWluvbpxJKPd2Oye0vW/vjaIC4T1BxgDzXmoXg=</DigestValue>
      </Reference>
      <Reference URI="/xl/printerSettings/printerSettings1005.bin?ContentType=application/vnd.openxmlformats-officedocument.spreadsheetml.printerSettings">
        <DigestMethod Algorithm="http://www.w3.org/2001/04/xmlenc#sha256"/>
        <DigestValue>1easXUpors9wW02Nqy5x8cLEF/3ZKBH0i2lLjO2Zsk8=</DigestValue>
      </Reference>
      <Reference URI="/xl/printerSettings/printerSettings1006.bin?ContentType=application/vnd.openxmlformats-officedocument.spreadsheetml.printerSettings">
        <DigestMethod Algorithm="http://www.w3.org/2001/04/xmlenc#sha256"/>
        <DigestValue>4sf+1AWluvbpxJKPd2Oye0vW/vjaIC4T1BxgDzXmoXg=</DigestValue>
      </Reference>
      <Reference URI="/xl/printerSettings/printerSettings1007.bin?ContentType=application/vnd.openxmlformats-officedocument.spreadsheetml.printerSettings">
        <DigestMethod Algorithm="http://www.w3.org/2001/04/xmlenc#sha256"/>
        <DigestValue>6HGumsjBk9X1CzCPpkG1pJTBdVyGv7gAJ+RWNO+yDTc=</DigestValue>
      </Reference>
      <Reference URI="/xl/printerSettings/printerSettings1008.bin?ContentType=application/vnd.openxmlformats-officedocument.spreadsheetml.printerSettings">
        <DigestMethod Algorithm="http://www.w3.org/2001/04/xmlenc#sha256"/>
        <DigestValue>4sf+1AWluvbpxJKPd2Oye0vW/vjaIC4T1BxgDzXmoXg=</DigestValue>
      </Reference>
      <Reference URI="/xl/printerSettings/printerSettings1009.bin?ContentType=application/vnd.openxmlformats-officedocument.spreadsheetml.printerSettings">
        <DigestMethod Algorithm="http://www.w3.org/2001/04/xmlenc#sha256"/>
        <DigestValue>6HGumsjBk9X1CzCPpkG1pJTBdVyGv7gAJ+RWNO+yDTc=</DigestValue>
      </Reference>
      <Reference URI="/xl/printerSettings/printerSettings101.bin?ContentType=application/vnd.openxmlformats-officedocument.spreadsheetml.printerSettings">
        <DigestMethod Algorithm="http://www.w3.org/2001/04/xmlenc#sha256"/>
        <DigestValue>k5z4QFvXyp5vMq4FDANuvQxvNZ735cuotFRYxi91M4M=</DigestValue>
      </Reference>
      <Reference URI="/xl/printerSettings/printerSettings1010.bin?ContentType=application/vnd.openxmlformats-officedocument.spreadsheetml.printerSettings">
        <DigestMethod Algorithm="http://www.w3.org/2001/04/xmlenc#sha256"/>
        <DigestValue>6HGumsjBk9X1CzCPpkG1pJTBdVyGv7gAJ+RWNO+yDTc=</DigestValue>
      </Reference>
      <Reference URI="/xl/printerSettings/printerSettings1011.bin?ContentType=application/vnd.openxmlformats-officedocument.spreadsheetml.printerSettings">
        <DigestMethod Algorithm="http://www.w3.org/2001/04/xmlenc#sha256"/>
        <DigestValue>6HGumsjBk9X1CzCPpkG1pJTBdVyGv7gAJ+RWNO+yDTc=</DigestValue>
      </Reference>
      <Reference URI="/xl/printerSettings/printerSettings1012.bin?ContentType=application/vnd.openxmlformats-officedocument.spreadsheetml.printerSettings">
        <DigestMethod Algorithm="http://www.w3.org/2001/04/xmlenc#sha256"/>
        <DigestValue>4sf+1AWluvbpxJKPd2Oye0vW/vjaIC4T1BxgDzXmoXg=</DigestValue>
      </Reference>
      <Reference URI="/xl/printerSettings/printerSettings1013.bin?ContentType=application/vnd.openxmlformats-officedocument.spreadsheetml.printerSettings">
        <DigestMethod Algorithm="http://www.w3.org/2001/04/xmlenc#sha256"/>
        <DigestValue>6HGumsjBk9X1CzCPpkG1pJTBdVyGv7gAJ+RWNO+yDTc=</DigestValue>
      </Reference>
      <Reference URI="/xl/printerSettings/printerSettings1014.bin?ContentType=application/vnd.openxmlformats-officedocument.spreadsheetml.printerSettings">
        <DigestMethod Algorithm="http://www.w3.org/2001/04/xmlenc#sha256"/>
        <DigestValue>6HGumsjBk9X1CzCPpkG1pJTBdVyGv7gAJ+RWNO+yDTc=</DigestValue>
      </Reference>
      <Reference URI="/xl/printerSettings/printerSettings1015.bin?ContentType=application/vnd.openxmlformats-officedocument.spreadsheetml.printerSettings">
        <DigestMethod Algorithm="http://www.w3.org/2001/04/xmlenc#sha256"/>
        <DigestValue>6HGumsjBk9X1CzCPpkG1pJTBdVyGv7gAJ+RWNO+yDTc=</DigestValue>
      </Reference>
      <Reference URI="/xl/printerSettings/printerSettings1016.bin?ContentType=application/vnd.openxmlformats-officedocument.spreadsheetml.printerSettings">
        <DigestMethod Algorithm="http://www.w3.org/2001/04/xmlenc#sha256"/>
        <DigestValue>6HGumsjBk9X1CzCPpkG1pJTBdVyGv7gAJ+RWNO+yDTc=</DigestValue>
      </Reference>
      <Reference URI="/xl/printerSettings/printerSettings1017.bin?ContentType=application/vnd.openxmlformats-officedocument.spreadsheetml.printerSettings">
        <DigestMethod Algorithm="http://www.w3.org/2001/04/xmlenc#sha256"/>
        <DigestValue>6HGumsjBk9X1CzCPpkG1pJTBdVyGv7gAJ+RWNO+yDTc=</DigestValue>
      </Reference>
      <Reference URI="/xl/printerSettings/printerSettings1018.bin?ContentType=application/vnd.openxmlformats-officedocument.spreadsheetml.printerSettings">
        <DigestMethod Algorithm="http://www.w3.org/2001/04/xmlenc#sha256"/>
        <DigestValue>6HGumsjBk9X1CzCPpkG1pJTBdVyGv7gAJ+RWNO+yDTc=</DigestValue>
      </Reference>
      <Reference URI="/xl/printerSettings/printerSettings1019.bin?ContentType=application/vnd.openxmlformats-officedocument.spreadsheetml.printerSettings">
        <DigestMethod Algorithm="http://www.w3.org/2001/04/xmlenc#sha256"/>
        <DigestValue>6HGumsjBk9X1CzCPpkG1pJTBdVyGv7gAJ+RWNO+yDTc=</DigestValue>
      </Reference>
      <Reference URI="/xl/printerSettings/printerSettings102.bin?ContentType=application/vnd.openxmlformats-officedocument.spreadsheetml.printerSettings">
        <DigestMethod Algorithm="http://www.w3.org/2001/04/xmlenc#sha256"/>
        <DigestValue>+n5QTe6/grUf3JPx5J0xBRGlKRI8XimZKbgxCQVlTOM=</DigestValue>
      </Reference>
      <Reference URI="/xl/printerSettings/printerSettings1020.bin?ContentType=application/vnd.openxmlformats-officedocument.spreadsheetml.printerSettings">
        <DigestMethod Algorithm="http://www.w3.org/2001/04/xmlenc#sha256"/>
        <DigestValue>k5z4QFvXyp5vMq4FDANuvQxvNZ735cuotFRYxi91M4M=</DigestValue>
      </Reference>
      <Reference URI="/xl/printerSettings/printerSettings1021.bin?ContentType=application/vnd.openxmlformats-officedocument.spreadsheetml.printerSettings">
        <DigestMethod Algorithm="http://www.w3.org/2001/04/xmlenc#sha256"/>
        <DigestValue>+n5QTe6/grUf3JPx5J0xBRGlKRI8XimZKbgxCQVlTOM=</DigestValue>
      </Reference>
      <Reference URI="/xl/printerSettings/printerSettings1022.bin?ContentType=application/vnd.openxmlformats-officedocument.spreadsheetml.printerSettings">
        <DigestMethod Algorithm="http://www.w3.org/2001/04/xmlenc#sha256"/>
        <DigestValue>6HGumsjBk9X1CzCPpkG1pJTBdVyGv7gAJ+RWNO+yDTc=</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4sf+1AWluvbpxJKPd2Oye0vW/vjaIC4T1BxgDzXmoXg=</DigestValue>
      </Reference>
      <Reference URI="/xl/printerSettings/printerSettings1025.bin?ContentType=application/vnd.openxmlformats-officedocument.spreadsheetml.printerSettings">
        <DigestMethod Algorithm="http://www.w3.org/2001/04/xmlenc#sha256"/>
        <DigestValue>6HGumsjBk9X1CzCPpkG1pJTBdVyGv7gAJ+RWNO+yDTc=</DigestValue>
      </Reference>
      <Reference URI="/xl/printerSettings/printerSettings1026.bin?ContentType=application/vnd.openxmlformats-officedocument.spreadsheetml.printerSettings">
        <DigestMethod Algorithm="http://www.w3.org/2001/04/xmlenc#sha256"/>
        <DigestValue>1easXUpors9wW02Nqy5x8cLEF/3ZKBH0i2lLjO2Zsk8=</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AOaDuHtsifCB+3mFVZaFSjZ2jbySMm3+Pey0DhdCrvo=</DigestValue>
      </Reference>
      <Reference URI="/xl/printerSettings/printerSettings1029.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30.bin?ContentType=application/vnd.openxmlformats-officedocument.spreadsheetml.printerSettings">
        <DigestMethod Algorithm="http://www.w3.org/2001/04/xmlenc#sha256"/>
        <DigestValue>8vyniW+BNu/f/tlr+5JqUw5FSxy2mI2GXPrPL4oQntI=</DigestValue>
      </Reference>
      <Reference URI="/xl/printerSettings/printerSettings1031.bin?ContentType=application/vnd.openxmlformats-officedocument.spreadsheetml.printerSettings">
        <DigestMethod Algorithm="http://www.w3.org/2001/04/xmlenc#sha256"/>
        <DigestValue>8vyniW+BNu/f/tlr+5JqUw5FSxy2mI2GXPrPL4oQntI=</DigestValue>
      </Reference>
      <Reference URI="/xl/printerSettings/printerSettings1032.bin?ContentType=application/vnd.openxmlformats-officedocument.spreadsheetml.printerSettings">
        <DigestMethod Algorithm="http://www.w3.org/2001/04/xmlenc#sha256"/>
        <DigestValue>4sf+1AWluvbpxJKPd2Oye0vW/vjaIC4T1BxgDzXmoXg=</DigestValue>
      </Reference>
      <Reference URI="/xl/printerSettings/printerSettings1033.bin?ContentType=application/vnd.openxmlformats-officedocument.spreadsheetml.printerSettings">
        <DigestMethod Algorithm="http://www.w3.org/2001/04/xmlenc#sha256"/>
        <DigestValue>AOaDuHtsifCB+3mFVZaFSjZ2jbySMm3+Pey0DhdCrvo=</DigestValue>
      </Reference>
      <Reference URI="/xl/printerSettings/printerSettings1034.bin?ContentType=application/vnd.openxmlformats-officedocument.spreadsheetml.printerSettings">
        <DigestMethod Algorithm="http://www.w3.org/2001/04/xmlenc#sha256"/>
        <DigestValue>AOaDuHtsifCB+3mFVZaFSjZ2jbySMm3+Pey0DhdCrvo=</DigestValue>
      </Reference>
      <Reference URI="/xl/printerSettings/printerSettings1035.bin?ContentType=application/vnd.openxmlformats-officedocument.spreadsheetml.printerSettings">
        <DigestMethod Algorithm="http://www.w3.org/2001/04/xmlenc#sha256"/>
        <DigestValue>4sf+1AWluvbpxJKPd2Oye0vW/vjaIC4T1BxgDzXmoXg=</DigestValue>
      </Reference>
      <Reference URI="/xl/printerSettings/printerSettings1036.bin?ContentType=application/vnd.openxmlformats-officedocument.spreadsheetml.printerSettings">
        <DigestMethod Algorithm="http://www.w3.org/2001/04/xmlenc#sha256"/>
        <DigestValue>1easXUpors9wW02Nqy5x8cLEF/3ZKBH0i2lLjO2Zsk8=</DigestValue>
      </Reference>
      <Reference URI="/xl/printerSettings/printerSettings1037.bin?ContentType=application/vnd.openxmlformats-officedocument.spreadsheetml.printerSettings">
        <DigestMethod Algorithm="http://www.w3.org/2001/04/xmlenc#sha256"/>
        <DigestValue>4sf+1AWluvbpxJKPd2Oye0vW/vjaIC4T1BxgDzXmoXg=</DigestValue>
      </Reference>
      <Reference URI="/xl/printerSettings/printerSettings1038.bin?ContentType=application/vnd.openxmlformats-officedocument.spreadsheetml.printerSettings">
        <DigestMethod Algorithm="http://www.w3.org/2001/04/xmlenc#sha256"/>
        <DigestValue>1easXUpors9wW02Nqy5x8cLEF/3ZKBH0i2lLjO2Zsk8=</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4sf+1AWluvbpxJKPd2Oye0vW/vjaIC4T1BxgDzXmoXg=</DigestValue>
      </Reference>
      <Reference URI="/xl/printerSettings/printerSettings1040.bin?ContentType=application/vnd.openxmlformats-officedocument.spreadsheetml.printerSettings">
        <DigestMethod Algorithm="http://www.w3.org/2001/04/xmlenc#sha256"/>
        <DigestValue>4sf+1AWluvbpxJKPd2Oye0vW/vjaIC4T1BxgDzXmoXg=</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4sf+1AWluvbpxJKPd2Oye0vW/vjaIC4T1BxgDzXmoXg=</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4sf+1AWluvbpxJKPd2Oye0vW/vjaIC4T1BxgDzXmoXg=</DigestValue>
      </Reference>
      <Reference URI="/xl/printerSettings/printerSettings1046.bin?ContentType=application/vnd.openxmlformats-officedocument.spreadsheetml.printerSettings">
        <DigestMethod Algorithm="http://www.w3.org/2001/04/xmlenc#sha256"/>
        <DigestValue>1easXUpors9wW02Nqy5x8cLEF/3ZKBH0i2lLjO2Zsk8=</DigestValue>
      </Reference>
      <Reference URI="/xl/printerSettings/printerSettings1047.bin?ContentType=application/vnd.openxmlformats-officedocument.spreadsheetml.printerSettings">
        <DigestMethod Algorithm="http://www.w3.org/2001/04/xmlenc#sha256"/>
        <DigestValue>1easXUpors9wW02Nqy5x8cLEF/3ZKBH0i2lLjO2Zsk8=</DigestValue>
      </Reference>
      <Reference URI="/xl/printerSettings/printerSettings1048.bin?ContentType=application/vnd.openxmlformats-officedocument.spreadsheetml.printerSettings">
        <DigestMethod Algorithm="http://www.w3.org/2001/04/xmlenc#sha256"/>
        <DigestValue>4sf+1AWluvbpxJKPd2Oye0vW/vjaIC4T1BxgDzXmoXg=</DigestValue>
      </Reference>
      <Reference URI="/xl/printerSettings/printerSettings1049.bin?ContentType=application/vnd.openxmlformats-officedocument.spreadsheetml.printerSettings">
        <DigestMethod Algorithm="http://www.w3.org/2001/04/xmlenc#sha256"/>
        <DigestValue>AOaDuHtsifCB+3mFVZaFSjZ2jbySMm3+Pey0DhdCrvo=</DigestValue>
      </Reference>
      <Reference URI="/xl/printerSettings/printerSettings105.bin?ContentType=application/vnd.openxmlformats-officedocument.spreadsheetml.printerSettings">
        <DigestMethod Algorithm="http://www.w3.org/2001/04/xmlenc#sha256"/>
        <DigestValue>4sf+1AWluvbpxJKPd2Oye0vW/vjaIC4T1BxgDzXmoXg=</DigestValue>
      </Reference>
      <Reference URI="/xl/printerSettings/printerSettings1050.bin?ContentType=application/vnd.openxmlformats-officedocument.spreadsheetml.printerSettings">
        <DigestMethod Algorithm="http://www.w3.org/2001/04/xmlenc#sha256"/>
        <DigestValue>4sf+1AWluvbpxJKPd2Oye0vW/vjaIC4T1BxgDzXmoXg=</DigestValue>
      </Reference>
      <Reference URI="/xl/printerSettings/printerSettings1051.bin?ContentType=application/vnd.openxmlformats-officedocument.spreadsheetml.printerSettings">
        <DigestMethod Algorithm="http://www.w3.org/2001/04/xmlenc#sha256"/>
        <DigestValue>8vyniW+BNu/f/tlr+5JqUw5FSxy2mI2GXPrPL4oQntI=</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AOaDuHtsifCB+3mFVZaFSjZ2jbySMm3+Pey0DhdCrvo=</DigestValue>
      </Reference>
      <Reference URI="/xl/printerSettings/printerSettings1054.bin?ContentType=application/vnd.openxmlformats-officedocument.spreadsheetml.printerSettings">
        <DigestMethod Algorithm="http://www.w3.org/2001/04/xmlenc#sha256"/>
        <DigestValue>AOaDuHtsifCB+3mFVZaFSjZ2jbySMm3+Pey0DhdCrvo=</DigestValue>
      </Reference>
      <Reference URI="/xl/printerSettings/printerSettings1055.bin?ContentType=application/vnd.openxmlformats-officedocument.spreadsheetml.printerSettings">
        <DigestMethod Algorithm="http://www.w3.org/2001/04/xmlenc#sha256"/>
        <DigestValue>ty1w9zSzDM139FJlRwgX+r0OSDmX8VCQBLQUnSeF1+M=</DigestValue>
      </Reference>
      <Reference URI="/xl/printerSettings/printerSettings1056.bin?ContentType=application/vnd.openxmlformats-officedocument.spreadsheetml.printerSettings">
        <DigestMethod Algorithm="http://www.w3.org/2001/04/xmlenc#sha256"/>
        <DigestValue>1easXUpors9wW02Nqy5x8cLEF/3ZKBH0i2lLjO2Zsk8=</DigestValue>
      </Reference>
      <Reference URI="/xl/printerSettings/printerSettings1057.bin?ContentType=application/vnd.openxmlformats-officedocument.spreadsheetml.printerSettings">
        <DigestMethod Algorithm="http://www.w3.org/2001/04/xmlenc#sha256"/>
        <DigestValue>U9DlW0eyKu3wztfpqyjEWJjFPhxRFyvzTDBP1lKfKz0=</DigestValue>
      </Reference>
      <Reference URI="/xl/printerSettings/printerSettings1058.bin?ContentType=application/vnd.openxmlformats-officedocument.spreadsheetml.printerSettings">
        <DigestMethod Algorithm="http://www.w3.org/2001/04/xmlenc#sha256"/>
        <DigestValue>6HGumsjBk9X1CzCPpkG1pJTBdVyGv7gAJ+RWNO+yDTc=</DigestValue>
      </Reference>
      <Reference URI="/xl/printerSettings/printerSettings1059.bin?ContentType=application/vnd.openxmlformats-officedocument.spreadsheetml.printerSettings">
        <DigestMethod Algorithm="http://www.w3.org/2001/04/xmlenc#sha256"/>
        <DigestValue>U9DlW0eyKu3wztfpqyjEWJjFPhxRFyvzTDBP1lKfKz0=</DigestValue>
      </Reference>
      <Reference URI="/xl/printerSettings/printerSettings106.bin?ContentType=application/vnd.openxmlformats-officedocument.spreadsheetml.printerSettings">
        <DigestMethod Algorithm="http://www.w3.org/2001/04/xmlenc#sha256"/>
        <DigestValue>6HGumsjBk9X1CzCPpkG1pJTBdVyGv7gAJ+RWNO+yDTc=</DigestValue>
      </Reference>
      <Reference URI="/xl/printerSettings/printerSettings1060.bin?ContentType=application/vnd.openxmlformats-officedocument.spreadsheetml.printerSettings">
        <DigestMethod Algorithm="http://www.w3.org/2001/04/xmlenc#sha256"/>
        <DigestValue>6HGumsjBk9X1CzCPpkG1pJTBdVyGv7gAJ+RWNO+yDTc=</DigestValue>
      </Reference>
      <Reference URI="/xl/printerSettings/printerSettings1061.bin?ContentType=application/vnd.openxmlformats-officedocument.spreadsheetml.printerSettings">
        <DigestMethod Algorithm="http://www.w3.org/2001/04/xmlenc#sha256"/>
        <DigestValue>6HGumsjBk9X1CzCPpkG1pJTBdVyGv7gAJ+RWNO+yDTc=</DigestValue>
      </Reference>
      <Reference URI="/xl/printerSettings/printerSettings1062.bin?ContentType=application/vnd.openxmlformats-officedocument.spreadsheetml.printerSettings">
        <DigestMethod Algorithm="http://www.w3.org/2001/04/xmlenc#sha256"/>
        <DigestValue>6HGumsjBk9X1CzCPpkG1pJTBdVyGv7gAJ+RWNO+yDTc=</DigestValue>
      </Reference>
      <Reference URI="/xl/printerSettings/printerSettings1063.bin?ContentType=application/vnd.openxmlformats-officedocument.spreadsheetml.printerSettings">
        <DigestMethod Algorithm="http://www.w3.org/2001/04/xmlenc#sha256"/>
        <DigestValue>4sf+1AWluvbpxJKPd2Oye0vW/vjaIC4T1BxgDzXmoXg=</DigestValue>
      </Reference>
      <Reference URI="/xl/printerSettings/printerSettings1064.bin?ContentType=application/vnd.openxmlformats-officedocument.spreadsheetml.printerSettings">
        <DigestMethod Algorithm="http://www.w3.org/2001/04/xmlenc#sha256"/>
        <DigestValue>6HGumsjBk9X1CzCPpkG1pJTBdVyGv7gAJ+RWNO+yDTc=</DigestValue>
      </Reference>
      <Reference URI="/xl/printerSettings/printerSettings1065.bin?ContentType=application/vnd.openxmlformats-officedocument.spreadsheetml.printerSettings">
        <DigestMethod Algorithm="http://www.w3.org/2001/04/xmlenc#sha256"/>
        <DigestValue>6HGumsjBk9X1CzCPpkG1pJTBdVyGv7gAJ+RWNO+yDTc=</DigestValue>
      </Reference>
      <Reference URI="/xl/printerSettings/printerSettings1066.bin?ContentType=application/vnd.openxmlformats-officedocument.spreadsheetml.printerSettings">
        <DigestMethod Algorithm="http://www.w3.org/2001/04/xmlenc#sha256"/>
        <DigestValue>6HGumsjBk9X1CzCPpkG1pJTBdVyGv7gAJ+RWNO+yDTc=</DigestValue>
      </Reference>
      <Reference URI="/xl/printerSettings/printerSettings1067.bin?ContentType=application/vnd.openxmlformats-officedocument.spreadsheetml.printerSettings">
        <DigestMethod Algorithm="http://www.w3.org/2001/04/xmlenc#sha256"/>
        <DigestValue>6HGumsjBk9X1CzCPpkG1pJTBdVyGv7gAJ+RWNO+yDTc=</DigestValue>
      </Reference>
      <Reference URI="/xl/printerSettings/printerSettings1068.bin?ContentType=application/vnd.openxmlformats-officedocument.spreadsheetml.printerSettings">
        <DigestMethod Algorithm="http://www.w3.org/2001/04/xmlenc#sha256"/>
        <DigestValue>6HGumsjBk9X1CzCPpkG1pJTBdVyGv7gAJ+RWNO+yDTc=</DigestValue>
      </Reference>
      <Reference URI="/xl/printerSettings/printerSettings1069.bin?ContentType=application/vnd.openxmlformats-officedocument.spreadsheetml.printerSettings">
        <DigestMethod Algorithm="http://www.w3.org/2001/04/xmlenc#sha256"/>
        <DigestValue>6HGumsjBk9X1CzCPpkG1pJTBdVyGv7gAJ+RWNO+yDTc=</DigestValue>
      </Reference>
      <Reference URI="/xl/printerSettings/printerSettings107.bin?ContentType=application/vnd.openxmlformats-officedocument.spreadsheetml.printerSettings">
        <DigestMethod Algorithm="http://www.w3.org/2001/04/xmlenc#sha256"/>
        <DigestValue>1easXUpors9wW02Nqy5x8cLEF/3ZKBH0i2lLjO2Zsk8=</DigestValue>
      </Reference>
      <Reference URI="/xl/printerSettings/printerSettings1070.bin?ContentType=application/vnd.openxmlformats-officedocument.spreadsheetml.printerSettings">
        <DigestMethod Algorithm="http://www.w3.org/2001/04/xmlenc#sha256"/>
        <DigestValue>6HGumsjBk9X1CzCPpkG1pJTBdVyGv7gAJ+RWNO+yDTc=</DigestValue>
      </Reference>
      <Reference URI="/xl/printerSettings/printerSettings1071.bin?ContentType=application/vnd.openxmlformats-officedocument.spreadsheetml.printerSettings">
        <DigestMethod Algorithm="http://www.w3.org/2001/04/xmlenc#sha256"/>
        <DigestValue>k5z4QFvXyp5vMq4FDANuvQxvNZ735cuotFRYxi91M4M=</DigestValue>
      </Reference>
      <Reference URI="/xl/printerSettings/printerSettings1072.bin?ContentType=application/vnd.openxmlformats-officedocument.spreadsheetml.printerSettings">
        <DigestMethod Algorithm="http://www.w3.org/2001/04/xmlenc#sha256"/>
        <DigestValue>+n5QTe6/grUf3JPx5J0xBRGlKRI8XimZKbgxCQVlTOM=</DigestValue>
      </Reference>
      <Reference URI="/xl/printerSettings/printerSettings1073.bin?ContentType=application/vnd.openxmlformats-officedocument.spreadsheetml.printerSettings">
        <DigestMethod Algorithm="http://www.w3.org/2001/04/xmlenc#sha256"/>
        <DigestValue>6HGumsjBk9X1CzCPpkG1pJTBdVyGv7gAJ+RWNO+yDTc=</DigestValue>
      </Reference>
      <Reference URI="/xl/printerSettings/printerSettings1074.bin?ContentType=application/vnd.openxmlformats-officedocument.spreadsheetml.printerSettings">
        <DigestMethod Algorithm="http://www.w3.org/2001/04/xmlenc#sha256"/>
        <DigestValue>4sf+1AWluvbpxJKPd2Oye0vW/vjaIC4T1BxgDzXmoXg=</DigestValue>
      </Reference>
      <Reference URI="/xl/printerSettings/printerSettings1075.bin?ContentType=application/vnd.openxmlformats-officedocument.spreadsheetml.printerSettings">
        <DigestMethod Algorithm="http://www.w3.org/2001/04/xmlenc#sha256"/>
        <DigestValue>U9DlW0eyKu3wztfpqyjEWJjFPhxRFyvzTDBP1lKfKz0=</DigestValue>
      </Reference>
      <Reference URI="/xl/printerSettings/printerSettings1076.bin?ContentType=application/vnd.openxmlformats-officedocument.spreadsheetml.printerSettings">
        <DigestMethod Algorithm="http://www.w3.org/2001/04/xmlenc#sha256"/>
        <DigestValue>6HGumsjBk9X1CzCPpkG1pJTBdVyGv7gAJ+RWNO+yDTc=</DigestValue>
      </Reference>
      <Reference URI="/xl/printerSettings/printerSettings1077.bin?ContentType=application/vnd.openxmlformats-officedocument.spreadsheetml.printerSettings">
        <DigestMethod Algorithm="http://www.w3.org/2001/04/xmlenc#sha256"/>
        <DigestValue>1easXUpors9wW02Nqy5x8cLEF/3ZKBH0i2lLjO2Zsk8=</DigestValue>
      </Reference>
      <Reference URI="/xl/printerSettings/printerSettings1078.bin?ContentType=application/vnd.openxmlformats-officedocument.spreadsheetml.printerSettings">
        <DigestMethod Algorithm="http://www.w3.org/2001/04/xmlenc#sha256"/>
        <DigestValue>ty1w9zSzDM139FJlRwgX+r0OSDmX8VCQBLQUnSeF1+M=</DigestValue>
      </Reference>
      <Reference URI="/xl/printerSettings/printerSettings1079.bin?ContentType=application/vnd.openxmlformats-officedocument.spreadsheetml.printerSettings">
        <DigestMethod Algorithm="http://www.w3.org/2001/04/xmlenc#sha256"/>
        <DigestValue>AOaDuHtsifCB+3mFVZaFSjZ2jbySMm3+Pey0DhdCrvo=</DigestValue>
      </Reference>
      <Reference URI="/xl/printerSettings/printerSettings108.bin?ContentType=application/vnd.openxmlformats-officedocument.spreadsheetml.printerSettings">
        <DigestMethod Algorithm="http://www.w3.org/2001/04/xmlenc#sha256"/>
        <DigestValue>4sf+1AWluvbpxJKPd2Oye0vW/vjaIC4T1BxgDzXmoXg=</DigestValue>
      </Reference>
      <Reference URI="/xl/printerSettings/printerSettings1080.bin?ContentType=application/vnd.openxmlformats-officedocument.spreadsheetml.printerSettings">
        <DigestMethod Algorithm="http://www.w3.org/2001/04/xmlenc#sha256"/>
        <DigestValue>ty1w9zSzDM139FJlRwgX+r0OSDmX8VCQBLQUnSeF1+M=</DigestValue>
      </Reference>
      <Reference URI="/xl/printerSettings/printerSettings1081.bin?ContentType=application/vnd.openxmlformats-officedocument.spreadsheetml.printerSettings">
        <DigestMethod Algorithm="http://www.w3.org/2001/04/xmlenc#sha256"/>
        <DigestValue>8vyniW+BNu/f/tlr+5JqUw5FSxy2mI2GXPrPL4oQntI=</DigestValue>
      </Reference>
      <Reference URI="/xl/printerSettings/printerSettings1082.bin?ContentType=application/vnd.openxmlformats-officedocument.spreadsheetml.printerSettings">
        <DigestMethod Algorithm="http://www.w3.org/2001/04/xmlenc#sha256"/>
        <DigestValue>8vyniW+BNu/f/tlr+5JqUw5FSxy2mI2GXPrPL4oQntI=</DigestValue>
      </Reference>
      <Reference URI="/xl/printerSettings/printerSettings1083.bin?ContentType=application/vnd.openxmlformats-officedocument.spreadsheetml.printerSettings">
        <DigestMethod Algorithm="http://www.w3.org/2001/04/xmlenc#sha256"/>
        <DigestValue>4sf+1AWluvbpxJKPd2Oye0vW/vjaIC4T1BxgDzXmoXg=</DigestValue>
      </Reference>
      <Reference URI="/xl/printerSettings/printerSettings1084.bin?ContentType=application/vnd.openxmlformats-officedocument.spreadsheetml.printerSettings">
        <DigestMethod Algorithm="http://www.w3.org/2001/04/xmlenc#sha256"/>
        <DigestValue>4sf+1AWluvbpxJKPd2Oye0vW/vjaIC4T1BxgDzXmoXg=</DigestValue>
      </Reference>
      <Reference URI="/xl/printerSettings/printerSettings1085.bin?ContentType=application/vnd.openxmlformats-officedocument.spreadsheetml.printerSettings">
        <DigestMethod Algorithm="http://www.w3.org/2001/04/xmlenc#sha256"/>
        <DigestValue>AOaDuHtsifCB+3mFVZaFSjZ2jbySMm3+Pey0DhdCrvo=</DigestValue>
      </Reference>
      <Reference URI="/xl/printerSettings/printerSettings1086.bin?ContentType=application/vnd.openxmlformats-officedocument.spreadsheetml.printerSettings">
        <DigestMethod Algorithm="http://www.w3.org/2001/04/xmlenc#sha256"/>
        <DigestValue>AOaDuHtsifCB+3mFVZaFSjZ2jbySMm3+Pey0DhdCrvo=</DigestValue>
      </Reference>
      <Reference URI="/xl/printerSettings/printerSettings1087.bin?ContentType=application/vnd.openxmlformats-officedocument.spreadsheetml.printerSettings">
        <DigestMethod Algorithm="http://www.w3.org/2001/04/xmlenc#sha256"/>
        <DigestValue>4sf+1AWluvbpxJKPd2Oye0vW/vjaIC4T1BxgDzXmoXg=</DigestValue>
      </Reference>
      <Reference URI="/xl/printerSettings/printerSettings1088.bin?ContentType=application/vnd.openxmlformats-officedocument.spreadsheetml.printerSettings">
        <DigestMethod Algorithm="http://www.w3.org/2001/04/xmlenc#sha256"/>
        <DigestValue>1easXUpors9wW02Nqy5x8cLEF/3ZKBH0i2lLjO2Zsk8=</DigestValue>
      </Reference>
      <Reference URI="/xl/printerSettings/printerSettings1089.bin?ContentType=application/vnd.openxmlformats-officedocument.spreadsheetml.printerSettings">
        <DigestMethod Algorithm="http://www.w3.org/2001/04/xmlenc#sha256"/>
        <DigestValue>4sf+1AWluvbpxJKPd2Oye0vW/vjaIC4T1BxgDzXmoXg=</DigestValue>
      </Reference>
      <Reference URI="/xl/printerSettings/printerSettings109.bin?ContentType=application/vnd.openxmlformats-officedocument.spreadsheetml.printerSettings">
        <DigestMethod Algorithm="http://www.w3.org/2001/04/xmlenc#sha256"/>
        <DigestValue>AOaDuHtsifCB+3mFVZaFSjZ2jbySMm3+Pey0DhdCrvo=</DigestValue>
      </Reference>
      <Reference URI="/xl/printerSettings/printerSettings1090.bin?ContentType=application/vnd.openxmlformats-officedocument.spreadsheetml.printerSettings">
        <DigestMethod Algorithm="http://www.w3.org/2001/04/xmlenc#sha256"/>
        <DigestValue>4sf+1AWluvbpxJKPd2Oye0vW/vjaIC4T1BxgDzXmoXg=</DigestValue>
      </Reference>
      <Reference URI="/xl/printerSettings/printerSettings1091.bin?ContentType=application/vnd.openxmlformats-officedocument.spreadsheetml.printerSettings">
        <DigestMethod Algorithm="http://www.w3.org/2001/04/xmlenc#sha256"/>
        <DigestValue>4sf+1AWluvbpxJKPd2Oye0vW/vjaIC4T1BxgDzXmoXg=</DigestValue>
      </Reference>
      <Reference URI="/xl/printerSettings/printerSettings1092.bin?ContentType=application/vnd.openxmlformats-officedocument.spreadsheetml.printerSettings">
        <DigestMethod Algorithm="http://www.w3.org/2001/04/xmlenc#sha256"/>
        <DigestValue>+n5QTe6/grUf3JPx5J0xBRGlKRI8XimZKbgxCQVlTOM=</DigestValue>
      </Reference>
      <Reference URI="/xl/printerSettings/printerSettings1093.bin?ContentType=application/vnd.openxmlformats-officedocument.spreadsheetml.printerSettings">
        <DigestMethod Algorithm="http://www.w3.org/2001/04/xmlenc#sha256"/>
        <DigestValue>4sf+1AWluvbpxJKPd2Oye0vW/vjaIC4T1BxgDzXmoXg=</DigestValue>
      </Reference>
      <Reference URI="/xl/printerSettings/printerSettings1094.bin?ContentType=application/vnd.openxmlformats-officedocument.spreadsheetml.printerSettings">
        <DigestMethod Algorithm="http://www.w3.org/2001/04/xmlenc#sha256"/>
        <DigestValue>4sf+1AWluvbpxJKPd2Oye0vW/vjaIC4T1BxgDzXmoXg=</DigestValue>
      </Reference>
      <Reference URI="/xl/printerSettings/printerSettings1095.bin?ContentType=application/vnd.openxmlformats-officedocument.spreadsheetml.printerSettings">
        <DigestMethod Algorithm="http://www.w3.org/2001/04/xmlenc#sha256"/>
        <DigestValue>1easXUpors9wW02Nqy5x8cLEF/3ZKBH0i2lLjO2Zsk8=</DigestValue>
      </Reference>
      <Reference URI="/xl/printerSettings/printerSettings1096.bin?ContentType=application/vnd.openxmlformats-officedocument.spreadsheetml.printerSettings">
        <DigestMethod Algorithm="http://www.w3.org/2001/04/xmlenc#sha256"/>
        <DigestValue>4sf+1AWluvbpxJKPd2Oye0vW/vjaIC4T1BxgDzXmoXg=</DigestValue>
      </Reference>
      <Reference URI="/xl/printerSettings/printerSettings1097.bin?ContentType=application/vnd.openxmlformats-officedocument.spreadsheetml.printerSettings">
        <DigestMethod Algorithm="http://www.w3.org/2001/04/xmlenc#sha256"/>
        <DigestValue>AOaDuHtsifCB+3mFVZaFSjZ2jbySMm3+Pey0DhdCrvo=</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4sf+1AWluvbpxJKPd2Oye0vW/vjaIC4T1BxgDzXmoXg=</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4sf+1AWluvbpxJKPd2Oye0vW/vjaIC4T1BxgDzXmoXg=</DigestValue>
      </Reference>
      <Reference URI="/xl/printerSettings/printerSettings1100.bin?ContentType=application/vnd.openxmlformats-officedocument.spreadsheetml.printerSettings">
        <DigestMethod Algorithm="http://www.w3.org/2001/04/xmlenc#sha256"/>
        <DigestValue>4sf+1AWluvbpxJKPd2Oye0vW/vjaIC4T1BxgDzXmoXg=</DigestValue>
      </Reference>
      <Reference URI="/xl/printerSettings/printerSettings1101.bin?ContentType=application/vnd.openxmlformats-officedocument.spreadsheetml.printerSettings">
        <DigestMethod Algorithm="http://www.w3.org/2001/04/xmlenc#sha256"/>
        <DigestValue>4sf+1AWluvbpxJKPd2Oye0vW/vjaIC4T1BxgDzXmoXg=</DigestValue>
      </Reference>
      <Reference URI="/xl/printerSettings/printerSettings1102.bin?ContentType=application/vnd.openxmlformats-officedocument.spreadsheetml.printerSettings">
        <DigestMethod Algorithm="http://www.w3.org/2001/04/xmlenc#sha256"/>
        <DigestValue>AOaDuHtsifCB+3mFVZaFSjZ2jbySMm3+Pey0DhdCrvo=</DigestValue>
      </Reference>
      <Reference URI="/xl/printerSettings/printerSettings1103.bin?ContentType=application/vnd.openxmlformats-officedocument.spreadsheetml.printerSettings">
        <DigestMethod Algorithm="http://www.w3.org/2001/04/xmlenc#sha256"/>
        <DigestValue>AOaDuHtsifCB+3mFVZaFSjZ2jbySMm3+Pey0DhdCrvo=</DigestValue>
      </Reference>
      <Reference URI="/xl/printerSettings/printerSettings1104.bin?ContentType=application/vnd.openxmlformats-officedocument.spreadsheetml.printerSettings">
        <DigestMethod Algorithm="http://www.w3.org/2001/04/xmlenc#sha256"/>
        <DigestValue>4sf+1AWluvbpxJKPd2Oye0vW/vjaIC4T1BxgDzXmoXg=</DigestValue>
      </Reference>
      <Reference URI="/xl/printerSettings/printerSettings1105.bin?ContentType=application/vnd.openxmlformats-officedocument.spreadsheetml.printerSettings">
        <DigestMethod Algorithm="http://www.w3.org/2001/04/xmlenc#sha256"/>
        <DigestValue>1easXUpors9wW02Nqy5x8cLEF/3ZKBH0i2lLjO2Zsk8=</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1easXUpors9wW02Nqy5x8cLEF/3ZKBH0i2lLjO2Zsk8=</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4sf+1AWluvbpxJKPd2Oye0vW/vjaIC4T1BxgDzXmoXg=</DigestValue>
      </Reference>
      <Reference URI="/xl/printerSettings/printerSettings1110.bin?ContentType=application/vnd.openxmlformats-officedocument.spreadsheetml.printerSettings">
        <DigestMethod Algorithm="http://www.w3.org/2001/04/xmlenc#sha256"/>
        <DigestValue>4sf+1AWluvbpxJKPd2Oye0vW/vjaIC4T1BxgDzXmoXg=</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1easXUpors9wW02Nqy5x8cLEF/3ZKBH0i2lLjO2Zsk8=</DigestValue>
      </Reference>
      <Reference URI="/xl/printerSettings/printerSettings1114.bin?ContentType=application/vnd.openxmlformats-officedocument.spreadsheetml.printerSettings">
        <DigestMethod Algorithm="http://www.w3.org/2001/04/xmlenc#sha256"/>
        <DigestValue>1easXUpors9wW02Nqy5x8cLEF/3ZKBH0i2lLjO2Zsk8=</DigestValue>
      </Reference>
      <Reference URI="/xl/printerSettings/printerSettings1115.bin?ContentType=application/vnd.openxmlformats-officedocument.spreadsheetml.printerSettings">
        <DigestMethod Algorithm="http://www.w3.org/2001/04/xmlenc#sha256"/>
        <DigestValue>4sf+1AWluvbpxJKPd2Oye0vW/vjaIC4T1BxgDzXmoXg=</DigestValue>
      </Reference>
      <Reference URI="/xl/printerSettings/printerSettings1116.bin?ContentType=application/vnd.openxmlformats-officedocument.spreadsheetml.printerSettings">
        <DigestMethod Algorithm="http://www.w3.org/2001/04/xmlenc#sha256"/>
        <DigestValue>AOaDuHtsifCB+3mFVZaFSjZ2jbySMm3+Pey0DhdCrvo=</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20.bin?ContentType=application/vnd.openxmlformats-officedocument.spreadsheetml.printerSettings">
        <DigestMethod Algorithm="http://www.w3.org/2001/04/xmlenc#sha256"/>
        <DigestValue>AOaDuHtsifCB+3mFVZaFSjZ2jbySMm3+Pey0DhdCrvo=</DigestValue>
      </Reference>
      <Reference URI="/xl/printerSettings/printerSettings1121.bin?ContentType=application/vnd.openxmlformats-officedocument.spreadsheetml.printerSettings">
        <DigestMethod Algorithm="http://www.w3.org/2001/04/xmlenc#sha256"/>
        <DigestValue>4sf+1AWluvbpxJKPd2Oye0vW/vjaIC4T1BxgDzXmoXg=</DigestValue>
      </Reference>
      <Reference URI="/xl/printerSettings/printerSettings1122.bin?ContentType=application/vnd.openxmlformats-officedocument.spreadsheetml.printerSettings">
        <DigestMethod Algorithm="http://www.w3.org/2001/04/xmlenc#sha256"/>
        <DigestValue>1easXUpors9wW02Nqy5x8cLEF/3ZKBH0i2lLjO2Zsk8=</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1easXUpors9wW02Nqy5x8cLEF/3ZKBH0i2lLjO2Zsk8=</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bX9XDerWgquo2RxSve48ZARjqmGUaFIV3OF+VtCX1Rc=</DigestValue>
      </Reference>
      <Reference URI="/xl/printerSettings/printerSettings1130.bin?ContentType=application/vnd.openxmlformats-officedocument.spreadsheetml.printerSettings">
        <DigestMethod Algorithm="http://www.w3.org/2001/04/xmlenc#sha256"/>
        <DigestValue>1easXUpors9wW02Nqy5x8cLEF/3ZKBH0i2lLjO2Zsk8=</DigestValue>
      </Reference>
      <Reference URI="/xl/printerSettings/printerSettings1131.bin?ContentType=application/vnd.openxmlformats-officedocument.spreadsheetml.printerSettings">
        <DigestMethod Algorithm="http://www.w3.org/2001/04/xmlenc#sha256"/>
        <DigestValue>1easXUpors9wW02Nqy5x8cLEF/3ZKBH0i2lLjO2Zsk8=</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AOaDuHtsifCB+3mFVZaFSjZ2jbySMm3+Pey0DhdCrvo=</DigestValue>
      </Reference>
      <Reference URI="/xl/printerSettings/printerSettings1134.bin?ContentType=application/vnd.openxmlformats-officedocument.spreadsheetml.printerSettings">
        <DigestMethod Algorithm="http://www.w3.org/2001/04/xmlenc#sha256"/>
        <DigestValue>4sf+1AWluvbpxJKPd2Oye0vW/vjaIC4T1BxgDzXmoXg=</DigestValue>
      </Reference>
      <Reference URI="/xl/printerSettings/printerSettings1135.bin?ContentType=application/vnd.openxmlformats-officedocument.spreadsheetml.printerSettings">
        <DigestMethod Algorithm="http://www.w3.org/2001/04/xmlenc#sha256"/>
        <DigestValue>4sf+1AWluvbpxJKPd2Oye0vW/vjaIC4T1BxgDzXmoXg=</DigestValue>
      </Reference>
      <Reference URI="/xl/printerSettings/printerSettings1136.bin?ContentType=application/vnd.openxmlformats-officedocument.spreadsheetml.printerSettings">
        <DigestMethod Algorithm="http://www.w3.org/2001/04/xmlenc#sha256"/>
        <DigestValue>AOaDuHtsifCB+3mFVZaFSjZ2jbySMm3+Pey0DhdCrvo=</DigestValue>
      </Reference>
      <Reference URI="/xl/printerSettings/printerSettings1137.bin?ContentType=application/vnd.openxmlformats-officedocument.spreadsheetml.printerSettings">
        <DigestMethod Algorithm="http://www.w3.org/2001/04/xmlenc#sha256"/>
        <DigestValue>AOaDuHtsifCB+3mFVZaFSjZ2jbySMm3+Pey0DhdCrvo=</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1easXUpors9wW02Nqy5x8cLEF/3ZKBH0i2lLjO2Zsk8=</DigestValue>
      </Reference>
      <Reference URI="/xl/printerSettings/printerSettings114.bin?ContentType=application/vnd.openxmlformats-officedocument.spreadsheetml.printerSettings">
        <DigestMethod Algorithm="http://www.w3.org/2001/04/xmlenc#sha256"/>
        <DigestValue>6cKQF5uSQ9FwnCYkUOetRlrOLPKuJr1WlxlFIAIIKh8=</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1easXUpors9wW02Nqy5x8cLEF/3ZKBH0i2lLjO2Zsk8=</DigestValue>
      </Reference>
      <Reference URI="/xl/printerSettings/printerSettings1142.bin?ContentType=application/vnd.openxmlformats-officedocument.spreadsheetml.printerSettings">
        <DigestMethod Algorithm="http://www.w3.org/2001/04/xmlenc#sha256"/>
        <DigestValue>4sf+1AWluvbpxJKPd2Oye0vW/vjaIC4T1BxgDzXmoXg=</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4sf+1AWluvbpxJKPd2Oye0vW/vjaIC4T1BxgDzXmoXg=</DigestValue>
      </Reference>
      <Reference URI="/xl/printerSettings/printerSettings1145.bin?ContentType=application/vnd.openxmlformats-officedocument.spreadsheetml.printerSettings">
        <DigestMethod Algorithm="http://www.w3.org/2001/04/xmlenc#sha256"/>
        <DigestValue>4sf+1AWluvbpxJKPd2Oye0vW/vjaIC4T1BxgDzXmoXg=</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4sf+1AWluvbpxJKPd2Oye0vW/vjaIC4T1BxgDzXmoXg=</DigestValue>
      </Reference>
      <Reference URI="/xl/printerSettings/printerSettings1148.bin?ContentType=application/vnd.openxmlformats-officedocument.spreadsheetml.printerSettings">
        <DigestMethod Algorithm="http://www.w3.org/2001/04/xmlenc#sha256"/>
        <DigestValue>1easXUpors9wW02Nqy5x8cLEF/3ZKBH0i2lLjO2Zsk8=</DigestValue>
      </Reference>
      <Reference URI="/xl/printerSettings/printerSettings1149.bin?ContentType=application/vnd.openxmlformats-officedocument.spreadsheetml.printerSettings">
        <DigestMethod Algorithm="http://www.w3.org/2001/04/xmlenc#sha256"/>
        <DigestValue>1easXUpors9wW02Nqy5x8cLEF/3ZKBH0i2lLjO2Zsk8=</DigestValue>
      </Reference>
      <Reference URI="/xl/printerSettings/printerSettings115.bin?ContentType=application/vnd.openxmlformats-officedocument.spreadsheetml.printerSettings">
        <DigestMethod Algorithm="http://www.w3.org/2001/04/xmlenc#sha256"/>
        <DigestValue>XIc2QwSSmCeVlKH2I83k8uGA7s8klfHL3ma3f1m5IS0=</DigestValue>
      </Reference>
      <Reference URI="/xl/printerSettings/printerSettings1150.bin?ContentType=application/vnd.openxmlformats-officedocument.spreadsheetml.printerSettings">
        <DigestMethod Algorithm="http://www.w3.org/2001/04/xmlenc#sha256"/>
        <DigestValue>4sf+1AWluvbpxJKPd2Oye0vW/vjaIC4T1BxgDzXmoXg=</DigestValue>
      </Reference>
      <Reference URI="/xl/printerSettings/printerSettings1151.bin?ContentType=application/vnd.openxmlformats-officedocument.spreadsheetml.printerSettings">
        <DigestMethod Algorithm="http://www.w3.org/2001/04/xmlenc#sha256"/>
        <DigestValue>AOaDuHtsifCB+3mFVZaFSjZ2jbySMm3+Pey0DhdCrvo=</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4sf+1AWluvbpxJKPd2Oye0vW/vjaIC4T1BxgDzXmoXg=</DigestValue>
      </Reference>
      <Reference URI="/xl/printerSettings/printerSettings1154.bin?ContentType=application/vnd.openxmlformats-officedocument.spreadsheetml.printerSettings">
        <DigestMethod Algorithm="http://www.w3.org/2001/04/xmlenc#sha256"/>
        <DigestValue>AOaDuHtsifCB+3mFVZaFSjZ2jbySMm3+Pey0DhdCrvo=</DigestValue>
      </Reference>
      <Reference URI="/xl/printerSettings/printerSettings1155.bin?ContentType=application/vnd.openxmlformats-officedocument.spreadsheetml.printerSettings">
        <DigestMethod Algorithm="http://www.w3.org/2001/04/xmlenc#sha256"/>
        <DigestValue>AOaDuHtsifCB+3mFVZaFSjZ2jbySMm3+Pey0DhdCrvo=</DigestValue>
      </Reference>
      <Reference URI="/xl/printerSettings/printerSettings1156.bin?ContentType=application/vnd.openxmlformats-officedocument.spreadsheetml.printerSettings">
        <DigestMethod Algorithm="http://www.w3.org/2001/04/xmlenc#sha256"/>
        <DigestValue>4sf+1AWluvbpxJKPd2Oye0vW/vjaIC4T1BxgDzXmoXg=</DigestValue>
      </Reference>
      <Reference URI="/xl/printerSettings/printerSettings1157.bin?ContentType=application/vnd.openxmlformats-officedocument.spreadsheetml.printerSettings">
        <DigestMethod Algorithm="http://www.w3.org/2001/04/xmlenc#sha256"/>
        <DigestValue>1easXUpors9wW02Nqy5x8cLEF/3ZKBH0i2lLjO2Zsk8=</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1easXUpors9wW02Nqy5x8cLEF/3ZKBH0i2lLjO2Zsk8=</DigestValue>
      </Reference>
      <Reference URI="/xl/printerSettings/printerSettings116.bin?ContentType=application/vnd.openxmlformats-officedocument.spreadsheetml.printerSettings">
        <DigestMethod Algorithm="http://www.w3.org/2001/04/xmlenc#sha256"/>
        <DigestValue>XIc2QwSSmCeVlKH2I83k8uGA7s8klfHL3ma3f1m5IS0=</DigestValue>
      </Reference>
      <Reference URI="/xl/printerSettings/printerSettings1160.bin?ContentType=application/vnd.openxmlformats-officedocument.spreadsheetml.printerSettings">
        <DigestMethod Algorithm="http://www.w3.org/2001/04/xmlenc#sha256"/>
        <DigestValue>4sf+1AWluvbpxJKPd2Oye0vW/vjaIC4T1BxgDzXmoXg=</DigestValue>
      </Reference>
      <Reference URI="/xl/printerSettings/printerSettings1161.bin?ContentType=application/vnd.openxmlformats-officedocument.spreadsheetml.printerSettings">
        <DigestMethod Algorithm="http://www.w3.org/2001/04/xmlenc#sha256"/>
        <DigestValue>4sf+1AWluvbpxJKPd2Oye0vW/vjaIC4T1BxgDzXmoXg=</DigestValue>
      </Reference>
      <Reference URI="/xl/printerSettings/printerSettings1162.bin?ContentType=application/vnd.openxmlformats-officedocument.spreadsheetml.printerSettings">
        <DigestMethod Algorithm="http://www.w3.org/2001/04/xmlenc#sha256"/>
        <DigestValue>4sf+1AWluvbpxJKPd2Oye0vW/vjaIC4T1BxgDzXmoXg=</DigestValue>
      </Reference>
      <Reference URI="/xl/printerSettings/printerSettings1163.bin?ContentType=application/vnd.openxmlformats-officedocument.spreadsheetml.printerSettings">
        <DigestMethod Algorithm="http://www.w3.org/2001/04/xmlenc#sha256"/>
        <DigestValue>4sf+1AWluvbpxJKPd2Oye0vW/vjaIC4T1BxgDzXmoXg=</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1easXUpors9wW02Nqy5x8cLEF/3ZKBH0i2lLjO2Zsk8=</DigestValue>
      </Reference>
      <Reference URI="/xl/printerSettings/printerSettings1166.bin?ContentType=application/vnd.openxmlformats-officedocument.spreadsheetml.printerSettings">
        <DigestMethod Algorithm="http://www.w3.org/2001/04/xmlenc#sha256"/>
        <DigestValue>1easXUpors9wW02Nqy5x8cLEF/3ZKBH0i2lLjO2Zsk8=</DigestValue>
      </Reference>
      <Reference URI="/xl/printerSettings/printerSettings1167.bin?ContentType=application/vnd.openxmlformats-officedocument.spreadsheetml.printerSettings">
        <DigestMethod Algorithm="http://www.w3.org/2001/04/xmlenc#sha256"/>
        <DigestValue>4sf+1AWluvbpxJKPd2Oye0vW/vjaIC4T1BxgDzXmoXg=</DigestValue>
      </Reference>
      <Reference URI="/xl/printerSettings/printerSettings1168.bin?ContentType=application/vnd.openxmlformats-officedocument.spreadsheetml.printerSettings">
        <DigestMethod Algorithm="http://www.w3.org/2001/04/xmlenc#sha256"/>
        <DigestValue>AOaDuHtsifCB+3mFVZaFSjZ2jbySMm3+Pey0DhdCrvo=</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QWpi6h1kHwZsH9rlpR3f3TaHSMtqC16mWcRCqaxQe9o=</DigestValue>
      </Reference>
      <Reference URI="/xl/printerSettings/printerSettings1170.bin?ContentType=application/vnd.openxmlformats-officedocument.spreadsheetml.printerSettings">
        <DigestMethod Algorithm="http://www.w3.org/2001/04/xmlenc#sha256"/>
        <DigestValue>4sf+1AWluvbpxJKPd2Oye0vW/vjaIC4T1BxgDzXmoXg=</DigestValue>
      </Reference>
      <Reference URI="/xl/printerSettings/printerSettings1171.bin?ContentType=application/vnd.openxmlformats-officedocument.spreadsheetml.printerSettings">
        <DigestMethod Algorithm="http://www.w3.org/2001/04/xmlenc#sha256"/>
        <DigestValue>AOaDuHtsifCB+3mFVZaFSjZ2jbySMm3+Pey0DhdCrvo=</DigestValue>
      </Reference>
      <Reference URI="/xl/printerSettings/printerSettings1172.bin?ContentType=application/vnd.openxmlformats-officedocument.spreadsheetml.printerSettings">
        <DigestMethod Algorithm="http://www.w3.org/2001/04/xmlenc#sha256"/>
        <DigestValue>AOaDuHtsifCB+3mFVZaFSjZ2jbySMm3+Pey0DhdCrvo=</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1easXUpors9wW02Nqy5x8cLEF/3ZKBH0i2lLjO2Zsk8=</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1easXUpors9wW02Nqy5x8cLEF/3ZKBH0i2lLjO2Zsk8=</DigestValue>
      </Reference>
      <Reference URI="/xl/printerSettings/printerSettings1177.bin?ContentType=application/vnd.openxmlformats-officedocument.spreadsheetml.printerSettings">
        <DigestMethod Algorithm="http://www.w3.org/2001/04/xmlenc#sha256"/>
        <DigestValue>4sf+1AWluvbpxJKPd2Oye0vW/vjaIC4T1BxgDzXmoXg=</DigestValue>
      </Reference>
      <Reference URI="/xl/printerSettings/printerSettings1178.bin?ContentType=application/vnd.openxmlformats-officedocument.spreadsheetml.printerSettings">
        <DigestMethod Algorithm="http://www.w3.org/2001/04/xmlenc#sha256"/>
        <DigestValue>4sf+1AWluvbpxJKPd2Oye0vW/vjaIC4T1BxgDzXmoXg=</DigestValue>
      </Reference>
      <Reference URI="/xl/printerSettings/printerSettings1179.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XJnd1BqqlgRUowTgijESNZSOjtwDdPDtD9gRl8sKS8U=</DigestValue>
      </Reference>
      <Reference URI="/xl/printerSettings/printerSettings1180.bin?ContentType=application/vnd.openxmlformats-officedocument.spreadsheetml.printerSettings">
        <DigestMethod Algorithm="http://www.w3.org/2001/04/xmlenc#sha256"/>
        <DigestValue>4sf+1AWluvbpxJKPd2Oye0vW/vjaIC4T1BxgDzXmoXg=</DigestValue>
      </Reference>
      <Reference URI="/xl/printerSettings/printerSettings1181.bin?ContentType=application/vnd.openxmlformats-officedocument.spreadsheetml.printerSettings">
        <DigestMethod Algorithm="http://www.w3.org/2001/04/xmlenc#sha256"/>
        <DigestValue>4sf+1AWluvbpxJKPd2Oye0vW/vjaIC4T1BxgDzXmoXg=</DigestValue>
      </Reference>
      <Reference URI="/xl/printerSettings/printerSettings1182.bin?ContentType=application/vnd.openxmlformats-officedocument.spreadsheetml.printerSettings">
        <DigestMethod Algorithm="http://www.w3.org/2001/04/xmlenc#sha256"/>
        <DigestValue>1easXUpors9wW02Nqy5x8cLEF/3ZKBH0i2lLjO2Zsk8=</DigestValue>
      </Reference>
      <Reference URI="/xl/printerSettings/printerSettings1183.bin?ContentType=application/vnd.openxmlformats-officedocument.spreadsheetml.printerSettings">
        <DigestMethod Algorithm="http://www.w3.org/2001/04/xmlenc#sha256"/>
        <DigestValue>1easXUpors9wW02Nqy5x8cLEF/3ZKBH0i2lLjO2Zsk8=</DigestValue>
      </Reference>
      <Reference URI="/xl/printerSettings/printerSettings1184.bin?ContentType=application/vnd.openxmlformats-officedocument.spreadsheetml.printerSettings">
        <DigestMethod Algorithm="http://www.w3.org/2001/04/xmlenc#sha256"/>
        <DigestValue>4sf+1AWluvbpxJKPd2Oye0vW/vjaIC4T1BxgDzXmoXg=</DigestValue>
      </Reference>
      <Reference URI="/xl/printerSettings/printerSettings1185.bin?ContentType=application/vnd.openxmlformats-officedocument.spreadsheetml.printerSettings">
        <DigestMethod Algorithm="http://www.w3.org/2001/04/xmlenc#sha256"/>
        <DigestValue>AOaDuHtsifCB+3mFVZaFSjZ2jbySMm3+Pey0DhdCrvo=</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AOaDuHtsifCB+3mFVZaFSjZ2jbySMm3+Pey0DhdCrvo=</DigestValue>
      </Reference>
      <Reference URI="/xl/printerSettings/printerSettings1189.bin?ContentType=application/vnd.openxmlformats-officedocument.spreadsheetml.printerSettings">
        <DigestMethod Algorithm="http://www.w3.org/2001/04/xmlenc#sha256"/>
        <DigestValue>AOaDuHtsifCB+3mFVZaFSjZ2jbySMm3+Pey0DhdCrvo=</DigestValue>
      </Reference>
      <Reference URI="/xl/printerSettings/printerSettings119.bin?ContentType=application/vnd.openxmlformats-officedocument.spreadsheetml.printerSettings">
        <DigestMethod Algorithm="http://www.w3.org/2001/04/xmlenc#sha256"/>
        <DigestValue>qdF4VB0Obt77Zx+ENUNW63gAJaa/dDHjc5L9eH/T2w8=</DigestValue>
      </Reference>
      <Reference URI="/xl/printerSettings/printerSettings1190.bin?ContentType=application/vnd.openxmlformats-officedocument.spreadsheetml.printerSettings">
        <DigestMethod Algorithm="http://www.w3.org/2001/04/xmlenc#sha256"/>
        <DigestValue>4sf+1AWluvbpxJKPd2Oye0vW/vjaIC4T1BxgDzXmoXg=</DigestValue>
      </Reference>
      <Reference URI="/xl/printerSettings/printerSettings1191.bin?ContentType=application/vnd.openxmlformats-officedocument.spreadsheetml.printerSettings">
        <DigestMethod Algorithm="http://www.w3.org/2001/04/xmlenc#sha256"/>
        <DigestValue>1easXUpors9wW02Nqy5x8cLEF/3ZKBH0i2lLjO2Zsk8=</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1easXUpors9wW02Nqy5x8cLEF/3ZKBH0i2lLjO2Zsk8=</DigestValue>
      </Reference>
      <Reference URI="/xl/printerSettings/printerSettings1194.bin?ContentType=application/vnd.openxmlformats-officedocument.spreadsheetml.printerSettings">
        <DigestMethod Algorithm="http://www.w3.org/2001/04/xmlenc#sha256"/>
        <DigestValue>4sf+1AWluvbpxJKPd2Oye0vW/vjaIC4T1BxgDzXmoXg=</DigestValue>
      </Reference>
      <Reference URI="/xl/printerSettings/printerSettings1195.bin?ContentType=application/vnd.openxmlformats-officedocument.spreadsheetml.printerSettings">
        <DigestMethod Algorithm="http://www.w3.org/2001/04/xmlenc#sha256"/>
        <DigestValue>4sf+1AWluvbpxJKPd2Oye0vW/vjaIC4T1BxgDzXmoXg=</DigestValue>
      </Reference>
      <Reference URI="/xl/printerSettings/printerSettings1196.bin?ContentType=application/vnd.openxmlformats-officedocument.spreadsheetml.printerSettings">
        <DigestMethod Algorithm="http://www.w3.org/2001/04/xmlenc#sha256"/>
        <DigestValue>4sf+1AWluvbpxJKPd2Oye0vW/vjaIC4T1BxgDzXmoXg=</DigestValue>
      </Reference>
      <Reference URI="/xl/printerSettings/printerSettings1197.bin?ContentType=application/vnd.openxmlformats-officedocument.spreadsheetml.printerSettings">
        <DigestMethod Algorithm="http://www.w3.org/2001/04/xmlenc#sha256"/>
        <DigestValue>4sf+1AWluvbpxJKPd2Oye0vW/vjaIC4T1BxgDzXmoXg=</DigestValue>
      </Reference>
      <Reference URI="/xl/printerSettings/printerSettings1198.bin?ContentType=application/vnd.openxmlformats-officedocument.spreadsheetml.printerSettings">
        <DigestMethod Algorithm="http://www.w3.org/2001/04/xmlenc#sha256"/>
        <DigestValue>4sf+1AWluvbpxJKPd2Oye0vW/vjaIC4T1BxgDzXmoXg=</DigestValue>
      </Reference>
      <Reference URI="/xl/printerSettings/printerSettings1199.bin?ContentType=application/vnd.openxmlformats-officedocument.spreadsheetml.printerSettings">
        <DigestMethod Algorithm="http://www.w3.org/2001/04/xmlenc#sha256"/>
        <DigestValue>1easXUpors9wW02Nqy5x8cLEF/3ZKBH0i2lLjO2Zsk8=</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iXMFJr9cPu8aBDWDAy9E7NsL4+xeJE7SzvaCcK5ZP9E=</DigestValue>
      </Reference>
      <Reference URI="/xl/printerSettings/printerSettings1200.bin?ContentType=application/vnd.openxmlformats-officedocument.spreadsheetml.printerSettings">
        <DigestMethod Algorithm="http://www.w3.org/2001/04/xmlenc#sha256"/>
        <DigestValue>1easXUpors9wW02Nqy5x8cLEF/3ZKBH0i2lLjO2Zsk8=</DigestValue>
      </Reference>
      <Reference URI="/xl/printerSettings/printerSettings1201.bin?ContentType=application/vnd.openxmlformats-officedocument.spreadsheetml.printerSettings">
        <DigestMethod Algorithm="http://www.w3.org/2001/04/xmlenc#sha256"/>
        <DigestValue>4sf+1AWluvbpxJKPd2Oye0vW/vjaIC4T1BxgDzXmoXg=</DigestValue>
      </Reference>
      <Reference URI="/xl/printerSettings/printerSettings1202.bin?ContentType=application/vnd.openxmlformats-officedocument.spreadsheetml.printerSettings">
        <DigestMethod Algorithm="http://www.w3.org/2001/04/xmlenc#sha256"/>
        <DigestValue>AOaDuHtsifCB+3mFVZaFSjZ2jbySMm3+Pey0DhdCrvo=</DigestValue>
      </Reference>
      <Reference URI="/xl/printerSettings/printerSettings1203.bin?ContentType=application/vnd.openxmlformats-officedocument.spreadsheetml.printerSettings">
        <DigestMethod Algorithm="http://www.w3.org/2001/04/xmlenc#sha256"/>
        <DigestValue>4sf+1AWluvbpxJKPd2Oye0vW/vjaIC4T1BxgDzXmoXg=</DigestValue>
      </Reference>
      <Reference URI="/xl/printerSettings/printerSettings1204.bin?ContentType=application/vnd.openxmlformats-officedocument.spreadsheetml.printerSettings">
        <DigestMethod Algorithm="http://www.w3.org/2001/04/xmlenc#sha256"/>
        <DigestValue>4sf+1AWluvbpxJKPd2Oye0vW/vjaIC4T1BxgDzXmoXg=</DigestValue>
      </Reference>
      <Reference URI="/xl/printerSettings/printerSettings1205.bin?ContentType=application/vnd.openxmlformats-officedocument.spreadsheetml.printerSettings">
        <DigestMethod Algorithm="http://www.w3.org/2001/04/xmlenc#sha256"/>
        <DigestValue>AOaDuHtsifCB+3mFVZaFSjZ2jbySMm3+Pey0DhdCrvo=</DigestValue>
      </Reference>
      <Reference URI="/xl/printerSettings/printerSettings1206.bin?ContentType=application/vnd.openxmlformats-officedocument.spreadsheetml.printerSettings">
        <DigestMethod Algorithm="http://www.w3.org/2001/04/xmlenc#sha256"/>
        <DigestValue>AOaDuHtsifCB+3mFVZaFSjZ2jbySMm3+Pey0DhdCrvo=</DigestValue>
      </Reference>
      <Reference URI="/xl/printerSettings/printerSettings1207.bin?ContentType=application/vnd.openxmlformats-officedocument.spreadsheetml.printerSettings">
        <DigestMethod Algorithm="http://www.w3.org/2001/04/xmlenc#sha256"/>
        <DigestValue>4sf+1AWluvbpxJKPd2Oye0vW/vjaIC4T1BxgDzXmoXg=</DigestValue>
      </Reference>
      <Reference URI="/xl/printerSettings/printerSettings1208.bin?ContentType=application/vnd.openxmlformats-officedocument.spreadsheetml.printerSettings">
        <DigestMethod Algorithm="http://www.w3.org/2001/04/xmlenc#sha256"/>
        <DigestValue>1easXUpors9wW02Nqy5x8cLEF/3ZKBH0i2lLjO2Zsk8=</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qdF4VB0Obt77Zx+ENUNW63gAJaa/dDHjc5L9eH/T2w8=</DigestValue>
      </Reference>
      <Reference URI="/xl/printerSettings/printerSettings1210.bin?ContentType=application/vnd.openxmlformats-officedocument.spreadsheetml.printerSettings">
        <DigestMethod Algorithm="http://www.w3.org/2001/04/xmlenc#sha256"/>
        <DigestValue>1easXUpors9wW02Nqy5x8cLEF/3ZKBH0i2lLjO2Zsk8=</DigestValue>
      </Reference>
      <Reference URI="/xl/printerSettings/printerSettings1211.bin?ContentType=application/vnd.openxmlformats-officedocument.spreadsheetml.printerSettings">
        <DigestMethod Algorithm="http://www.w3.org/2001/04/xmlenc#sha256"/>
        <DigestValue>4sf+1AWluvbpxJKPd2Oye0vW/vjaIC4T1BxgDzXmoXg=</DigestValue>
      </Reference>
      <Reference URI="/xl/printerSettings/printerSettings1212.bin?ContentType=application/vnd.openxmlformats-officedocument.spreadsheetml.printerSettings">
        <DigestMethod Algorithm="http://www.w3.org/2001/04/xmlenc#sha256"/>
        <DigestValue>4sf+1AWluvbpxJKPd2Oye0vW/vjaIC4T1BxgDzXmoXg=</DigestValue>
      </Reference>
      <Reference URI="/xl/printerSettings/printerSettings1213.bin?ContentType=application/vnd.openxmlformats-officedocument.spreadsheetml.printerSettings">
        <DigestMethod Algorithm="http://www.w3.org/2001/04/xmlenc#sha256"/>
        <DigestValue>4sf+1AWluvbpxJKPd2Oye0vW/vjaIC4T1BxgDzXmoXg=</DigestValue>
      </Reference>
      <Reference URI="/xl/printerSettings/printerSettings1214.bin?ContentType=application/vnd.openxmlformats-officedocument.spreadsheetml.printerSettings">
        <DigestMethod Algorithm="http://www.w3.org/2001/04/xmlenc#sha256"/>
        <DigestValue>4sf+1AWluvbpxJKPd2Oye0vW/vjaIC4T1BxgDzXmoXg=</DigestValue>
      </Reference>
      <Reference URI="/xl/printerSettings/printerSettings1215.bin?ContentType=application/vnd.openxmlformats-officedocument.spreadsheetml.printerSettings">
        <DigestMethod Algorithm="http://www.w3.org/2001/04/xmlenc#sha256"/>
        <DigestValue>4sf+1AWluvbpxJKPd2Oye0vW/vjaIC4T1BxgDzXmoXg=</DigestValue>
      </Reference>
      <Reference URI="/xl/printerSettings/printerSettings1216.bin?ContentType=application/vnd.openxmlformats-officedocument.spreadsheetml.printerSettings">
        <DigestMethod Algorithm="http://www.w3.org/2001/04/xmlenc#sha256"/>
        <DigestValue>1easXUpors9wW02Nqy5x8cLEF/3ZKBH0i2lLjO2Zsk8=</DigestValue>
      </Reference>
      <Reference URI="/xl/printerSettings/printerSettings1217.bin?ContentType=application/vnd.openxmlformats-officedocument.spreadsheetml.printerSettings">
        <DigestMethod Algorithm="http://www.w3.org/2001/04/xmlenc#sha256"/>
        <DigestValue>1easXUpors9wW02Nqy5x8cLEF/3ZKBH0i2lLjO2Zsk8=</DigestValue>
      </Reference>
      <Reference URI="/xl/printerSettings/printerSettings1218.bin?ContentType=application/vnd.openxmlformats-officedocument.spreadsheetml.printerSettings">
        <DigestMethod Algorithm="http://www.w3.org/2001/04/xmlenc#sha256"/>
        <DigestValue>4sf+1AWluvbpxJKPd2Oye0vW/vjaIC4T1BxgDzXmoXg=</DigestValue>
      </Reference>
      <Reference URI="/xl/printerSettings/printerSettings1219.bin?ContentType=application/vnd.openxmlformats-officedocument.spreadsheetml.printerSettings">
        <DigestMethod Algorithm="http://www.w3.org/2001/04/xmlenc#sha256"/>
        <DigestValue>AOaDuHtsifCB+3mFVZaFSjZ2jbySMm3+Pey0DhdCrvo=</DigestValue>
      </Reference>
      <Reference URI="/xl/printerSettings/printerSettings122.bin?ContentType=application/vnd.openxmlformats-officedocument.spreadsheetml.printerSettings">
        <DigestMethod Algorithm="http://www.w3.org/2001/04/xmlenc#sha256"/>
        <DigestValue>viChQMo/YCsPC+P6HIsCy/N6HgDYumEsrP7UdDD0cok=</DigestValue>
      </Reference>
      <Reference URI="/xl/printerSettings/printerSettings1220.bin?ContentType=application/vnd.openxmlformats-officedocument.spreadsheetml.printerSettings">
        <DigestMethod Algorithm="http://www.w3.org/2001/04/xmlenc#sha256"/>
        <DigestValue>4sf+1AWluvbpxJKPd2Oye0vW/vjaIC4T1BxgDzXmoXg=</DigestValue>
      </Reference>
      <Reference URI="/xl/printerSettings/printerSettings1221.bin?ContentType=application/vnd.openxmlformats-officedocument.spreadsheetml.printerSettings">
        <DigestMethod Algorithm="http://www.w3.org/2001/04/xmlenc#sha256"/>
        <DigestValue>MqlMFcdOU724y+XT0A1fb7kjq67gysaEXySjCDCzorU=</DigestValue>
      </Reference>
      <Reference URI="/xl/printerSettings/printerSettings1222.bin?ContentType=application/vnd.openxmlformats-officedocument.spreadsheetml.printerSettings">
        <DigestMethod Algorithm="http://www.w3.org/2001/04/xmlenc#sha256"/>
        <DigestValue>MqlMFcdOU724y+XT0A1fb7kjq67gysaEXySjCDCzorU=</DigestValue>
      </Reference>
      <Reference URI="/xl/printerSettings/printerSettings1223.bin?ContentType=application/vnd.openxmlformats-officedocument.spreadsheetml.printerSettings">
        <DigestMethod Algorithm="http://www.w3.org/2001/04/xmlenc#sha256"/>
        <DigestValue>MqlMFcdOU724y+XT0A1fb7kjq67gysaEXySjCDCzorU=</DigestValue>
      </Reference>
      <Reference URI="/xl/printerSettings/printerSettings1224.bin?ContentType=application/vnd.openxmlformats-officedocument.spreadsheetml.printerSettings">
        <DigestMethod Algorithm="http://www.w3.org/2001/04/xmlenc#sha256"/>
        <DigestValue>MqlMFcdOU724y+XT0A1fb7kjq67gysaEXySjCDCzorU=</DigestValue>
      </Reference>
      <Reference URI="/xl/printerSettings/printerSettings1225.bin?ContentType=application/vnd.openxmlformats-officedocument.spreadsheetml.printerSettings">
        <DigestMethod Algorithm="http://www.w3.org/2001/04/xmlenc#sha256"/>
        <DigestValue>MqlMFcdOU724y+XT0A1fb7kjq67gysaEXySjCDCzorU=</DigestValue>
      </Reference>
      <Reference URI="/xl/printerSettings/printerSettings1226.bin?ContentType=application/vnd.openxmlformats-officedocument.spreadsheetml.printerSettings">
        <DigestMethod Algorithm="http://www.w3.org/2001/04/xmlenc#sha256"/>
        <DigestValue>MqlMFcdOU724y+XT0A1fb7kjq67gysaEXySjCDCzorU=</DigestValue>
      </Reference>
      <Reference URI="/xl/printerSettings/printerSettings1227.bin?ContentType=application/vnd.openxmlformats-officedocument.spreadsheetml.printerSettings">
        <DigestMethod Algorithm="http://www.w3.org/2001/04/xmlenc#sha256"/>
        <DigestValue>MqlMFcdOU724y+XT0A1fb7kjq67gysaEXySjCDCzorU=</DigestValue>
      </Reference>
      <Reference URI="/xl/printerSettings/printerSettings1228.bin?ContentType=application/vnd.openxmlformats-officedocument.spreadsheetml.printerSettings">
        <DigestMethod Algorithm="http://www.w3.org/2001/04/xmlenc#sha256"/>
        <DigestValue>MqlMFcdOU724y+XT0A1fb7kjq67gysaEXySjCDCzorU=</DigestValue>
      </Reference>
      <Reference URI="/xl/printerSettings/printerSettings1229.bin?ContentType=application/vnd.openxmlformats-officedocument.spreadsheetml.printerSettings">
        <DigestMethod Algorithm="http://www.w3.org/2001/04/xmlenc#sha256"/>
        <DigestValue>MqlMFcdOU724y+XT0A1fb7kjq67gysaEXySjCDCzorU=</DigestValue>
      </Reference>
      <Reference URI="/xl/printerSettings/printerSettings123.bin?ContentType=application/vnd.openxmlformats-officedocument.spreadsheetml.printerSettings">
        <DigestMethod Algorithm="http://www.w3.org/2001/04/xmlenc#sha256"/>
        <DigestValue>iXMFJr9cPu8aBDWDAy9E7NsL4+xeJE7SzvaCcK5ZP9E=</DigestValue>
      </Reference>
      <Reference URI="/xl/printerSettings/printerSettings1230.bin?ContentType=application/vnd.openxmlformats-officedocument.spreadsheetml.printerSettings">
        <DigestMethod Algorithm="http://www.w3.org/2001/04/xmlenc#sha256"/>
        <DigestValue>MqlMFcdOU724y+XT0A1fb7kjq67gysaEXySjCDCzorU=</DigestValue>
      </Reference>
      <Reference URI="/xl/printerSettings/printerSettings1231.bin?ContentType=application/vnd.openxmlformats-officedocument.spreadsheetml.printerSettings">
        <DigestMethod Algorithm="http://www.w3.org/2001/04/xmlenc#sha256"/>
        <DigestValue>MqlMFcdOU724y+XT0A1fb7kjq67gysaEXySjCDCzorU=</DigestValue>
      </Reference>
      <Reference URI="/xl/printerSettings/printerSettings1232.bin?ContentType=application/vnd.openxmlformats-officedocument.spreadsheetml.printerSettings">
        <DigestMethod Algorithm="http://www.w3.org/2001/04/xmlenc#sha256"/>
        <DigestValue>MqlMFcdOU724y+XT0A1fb7kjq67gysaEXySjCDCzorU=</DigestValue>
      </Reference>
      <Reference URI="/xl/printerSettings/printerSettings1233.bin?ContentType=application/vnd.openxmlformats-officedocument.spreadsheetml.printerSettings">
        <DigestMethod Algorithm="http://www.w3.org/2001/04/xmlenc#sha256"/>
        <DigestValue>MqlMFcdOU724y+XT0A1fb7kjq67gysaEXySjCDCzorU=</DigestValue>
      </Reference>
      <Reference URI="/xl/printerSettings/printerSettings1234.bin?ContentType=application/vnd.openxmlformats-officedocument.spreadsheetml.printerSettings">
        <DigestMethod Algorithm="http://www.w3.org/2001/04/xmlenc#sha256"/>
        <DigestValue>MqlMFcdOU724y+XT0A1fb7kjq67gysaEXySjCDCzorU=</DigestValue>
      </Reference>
      <Reference URI="/xl/printerSettings/printerSettings1235.bin?ContentType=application/vnd.openxmlformats-officedocument.spreadsheetml.printerSettings">
        <DigestMethod Algorithm="http://www.w3.org/2001/04/xmlenc#sha256"/>
        <DigestValue>MqlMFcdOU724y+XT0A1fb7kjq67gysaEXySjCDCzorU=</DigestValue>
      </Reference>
      <Reference URI="/xl/printerSettings/printerSettings124.bin?ContentType=application/vnd.openxmlformats-officedocument.spreadsheetml.printerSettings">
        <DigestMethod Algorithm="http://www.w3.org/2001/04/xmlenc#sha256"/>
        <DigestValue>viChQMo/YCsPC+P6HIsCy/N6HgDYumEsrP7UdDD0cok=</DigestValue>
      </Reference>
      <Reference URI="/xl/printerSettings/printerSettings125.bin?ContentType=application/vnd.openxmlformats-officedocument.spreadsheetml.printerSettings">
        <DigestMethod Algorithm="http://www.w3.org/2001/04/xmlenc#sha256"/>
        <DigestValue>QWpi6h1kHwZsH9rlpR3f3TaHSMtqC16mWcRCqaxQe9o=</DigestValue>
      </Reference>
      <Reference URI="/xl/printerSettings/printerSettings126.bin?ContentType=application/vnd.openxmlformats-officedocument.spreadsheetml.printerSettings">
        <DigestMethod Algorithm="http://www.w3.org/2001/04/xmlenc#sha256"/>
        <DigestValue>viChQMo/YCsPC+P6HIsCy/N6HgDYumEsrP7UdDD0cok=</DigestValue>
      </Reference>
      <Reference URI="/xl/printerSettings/printerSettings127.bin?ContentType=application/vnd.openxmlformats-officedocument.spreadsheetml.printerSettings">
        <DigestMethod Algorithm="http://www.w3.org/2001/04/xmlenc#sha256"/>
        <DigestValue>viChQMo/YCsPC+P6HIsCy/N6HgDYumEsrP7UdDD0cok=</DigestValue>
      </Reference>
      <Reference URI="/xl/printerSettings/printerSettings128.bin?ContentType=application/vnd.openxmlformats-officedocument.spreadsheetml.printerSettings">
        <DigestMethod Algorithm="http://www.w3.org/2001/04/xmlenc#sha256"/>
        <DigestValue>viChQMo/YCsPC+P6HIsCy/N6HgDYumEsrP7UdDD0cok=</DigestValue>
      </Reference>
      <Reference URI="/xl/printerSettings/printerSettings129.bin?ContentType=application/vnd.openxmlformats-officedocument.spreadsheetml.printerSettings">
        <DigestMethod Algorithm="http://www.w3.org/2001/04/xmlenc#sha256"/>
        <DigestValue>viChQMo/YCsPC+P6HIsCy/N6HgDYumEsrP7UdDD0cok=</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viChQMo/YCsPC+P6HIsCy/N6HgDYumEsrP7UdDD0cok=</DigestValue>
      </Reference>
      <Reference URI="/xl/printerSettings/printerSettings131.bin?ContentType=application/vnd.openxmlformats-officedocument.spreadsheetml.printerSettings">
        <DigestMethod Algorithm="http://www.w3.org/2001/04/xmlenc#sha256"/>
        <DigestValue>viChQMo/YCsPC+P6HIsCy/N6HgDYumEsrP7UdDD0cok=</DigestValue>
      </Reference>
      <Reference URI="/xl/printerSettings/printerSettings132.bin?ContentType=application/vnd.openxmlformats-officedocument.spreadsheetml.printerSettings">
        <DigestMethod Algorithm="http://www.w3.org/2001/04/xmlenc#sha256"/>
        <DigestValue>viChQMo/YCsPC+P6HIsCy/N6HgDYumEsrP7UdDD0cok=</DigestValue>
      </Reference>
      <Reference URI="/xl/printerSettings/printerSettings133.bin?ContentType=application/vnd.openxmlformats-officedocument.spreadsheetml.printerSettings">
        <DigestMethod Algorithm="http://www.w3.org/2001/04/xmlenc#sha256"/>
        <DigestValue>0M0lT1N85id3zVk0KL199WWnZZgA/S7wmk6VRFwo/JI=</DigestValue>
      </Reference>
      <Reference URI="/xl/printerSettings/printerSettings134.bin?ContentType=application/vnd.openxmlformats-officedocument.spreadsheetml.printerSettings">
        <DigestMethod Algorithm="http://www.w3.org/2001/04/xmlenc#sha256"/>
        <DigestValue>HUBd8uxORDabqDSU1tof+1I3gMYhms5OGzov+PkFABM=</DigestValue>
      </Reference>
      <Reference URI="/xl/printerSettings/printerSettings135.bin?ContentType=application/vnd.openxmlformats-officedocument.spreadsheetml.printerSettings">
        <DigestMethod Algorithm="http://www.w3.org/2001/04/xmlenc#sha256"/>
        <DigestValue>viChQMo/YCsPC+P6HIsCy/N6HgDYumEsrP7UdDD0cok=</DigestValue>
      </Reference>
      <Reference URI="/xl/printerSettings/printerSettings136.bin?ContentType=application/vnd.openxmlformats-officedocument.spreadsheetml.printerSettings">
        <DigestMethod Algorithm="http://www.w3.org/2001/04/xmlenc#sha256"/>
        <DigestValue>QWpi6h1kHwZsH9rlpR3f3TaHSMtqC16mWcRCqaxQe9o=</DigestValue>
      </Reference>
      <Reference URI="/xl/printerSettings/printerSettings137.bin?ContentType=application/vnd.openxmlformats-officedocument.spreadsheetml.printerSettings">
        <DigestMethod Algorithm="http://www.w3.org/2001/04/xmlenc#sha256"/>
        <DigestValue>qdF4VB0Obt77Zx+ENUNW63gAJaa/dDHjc5L9eH/T2w8=</DigestValue>
      </Reference>
      <Reference URI="/xl/printerSettings/printerSettings138.bin?ContentType=application/vnd.openxmlformats-officedocument.spreadsheetml.printerSettings">
        <DigestMethod Algorithm="http://www.w3.org/2001/04/xmlenc#sha256"/>
        <DigestValue>viChQMo/YCsPC+P6HIsCy/N6HgDYumEsrP7UdDD0cok=</DigestValue>
      </Reference>
      <Reference URI="/xl/printerSettings/printerSettings139.bin?ContentType=application/vnd.openxmlformats-officedocument.spreadsheetml.printerSettings">
        <DigestMethod Algorithm="http://www.w3.org/2001/04/xmlenc#sha256"/>
        <DigestValue>XJnd1BqqlgRUowTgijESNZSOjtwDdPDtD9gRl8sKS8U=</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QWpi6h1kHwZsH9rlpR3f3TaHSMtqC16mWcRCqaxQe9o=</DigestValue>
      </Reference>
      <Reference URI="/xl/printerSettings/printerSettings141.bin?ContentType=application/vnd.openxmlformats-officedocument.spreadsheetml.printerSettings">
        <DigestMethod Algorithm="http://www.w3.org/2001/04/xmlenc#sha256"/>
        <DigestValue>XIc2QwSSmCeVlKH2I83k8uGA7s8klfHL3ma3f1m5IS0=</DigestValue>
      </Reference>
      <Reference URI="/xl/printerSettings/printerSettings142.bin?ContentType=application/vnd.openxmlformats-officedocument.spreadsheetml.printerSettings">
        <DigestMethod Algorithm="http://www.w3.org/2001/04/xmlenc#sha256"/>
        <DigestValue>QWpi6h1kHwZsH9rlpR3f3TaHSMtqC16mWcRCqaxQe9o=</DigestValue>
      </Reference>
      <Reference URI="/xl/printerSettings/printerSettings143.bin?ContentType=application/vnd.openxmlformats-officedocument.spreadsheetml.printerSettings">
        <DigestMethod Algorithm="http://www.w3.org/2001/04/xmlenc#sha256"/>
        <DigestValue>bX9XDerWgquo2RxSve48ZARjqmGUaFIV3OF+VtCX1Rc=</DigestValue>
      </Reference>
      <Reference URI="/xl/printerSettings/printerSettings144.bin?ContentType=application/vnd.openxmlformats-officedocument.spreadsheetml.printerSettings">
        <DigestMethod Algorithm="http://www.w3.org/2001/04/xmlenc#sha256"/>
        <DigestValue>bX9XDerWgquo2RxSve48ZARjqmGUaFIV3OF+VtCX1Rc=</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AOaDuHtsifCB+3mFVZaFSjZ2jbySMm3+Pey0DhdCrvo=</DigestValue>
      </Reference>
      <Reference URI="/xl/printerSettings/printerSettings149.bin?ContentType=application/vnd.openxmlformats-officedocument.spreadsheetml.printerSettings">
        <DigestMethod Algorithm="http://www.w3.org/2001/04/xmlenc#sha256"/>
        <DigestValue>4sf+1AWluvbpxJKPd2Oye0vW/vjaIC4T1BxgDzXmoXg=</DigestValue>
      </Reference>
      <Reference URI="/xl/printerSettings/printerSettings15.bin?ContentType=application/vnd.openxmlformats-officedocument.spreadsheetml.printerSettings">
        <DigestMethod Algorithm="http://www.w3.org/2001/04/xmlenc#sha256"/>
        <DigestValue>+n5QTe6/grUf3JPx5J0xBRGlKRI8XimZKbgxCQVlTOM=</DigestValue>
      </Reference>
      <Reference URI="/xl/printerSettings/printerSettings150.bin?ContentType=application/vnd.openxmlformats-officedocument.spreadsheetml.printerSettings">
        <DigestMethod Algorithm="http://www.w3.org/2001/04/xmlenc#sha256"/>
        <DigestValue>MqlMFcdOU724y+XT0A1fb7kjq67gysaEXySjCDCzorU=</DigestValue>
      </Reference>
      <Reference URI="/xl/printerSettings/printerSettings151.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6HGumsjBk9X1CzCPpkG1pJTBdVyGv7gAJ+RWNO+yDTc=</DigestValue>
      </Reference>
      <Reference URI="/xl/printerSettings/printerSettings153.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6HGumsjBk9X1CzCPpkG1pJTBdVyGv7gAJ+RWNO+yDTc=</DigestValue>
      </Reference>
      <Reference URI="/xl/printerSettings/printerSettings155.bin?ContentType=application/vnd.openxmlformats-officedocument.spreadsheetml.printerSettings">
        <DigestMethod Algorithm="http://www.w3.org/2001/04/xmlenc#sha256"/>
        <DigestValue>6HGumsjBk9X1CzCPpkG1pJTBdVyGv7gAJ+RWNO+yDTc=</DigestValue>
      </Reference>
      <Reference URI="/xl/printerSettings/printerSettings156.bin?ContentType=application/vnd.openxmlformats-officedocument.spreadsheetml.printerSettings">
        <DigestMethod Algorithm="http://www.w3.org/2001/04/xmlenc#sha256"/>
        <DigestValue>6HGumsjBk9X1CzCPpkG1pJTBdVyGv7gAJ+RWNO+yDTc=</DigestValue>
      </Reference>
      <Reference URI="/xl/printerSettings/printerSettings157.bin?ContentType=application/vnd.openxmlformats-officedocument.spreadsheetml.printerSettings">
        <DigestMethod Algorithm="http://www.w3.org/2001/04/xmlenc#sha256"/>
        <DigestValue>4sf+1AWluvbpxJKPd2Oye0vW/vjaIC4T1BxgDzXmoXg=</DigestValue>
      </Reference>
      <Reference URI="/xl/printerSettings/printerSettings158.bin?ContentType=application/vnd.openxmlformats-officedocument.spreadsheetml.printerSettings">
        <DigestMethod Algorithm="http://www.w3.org/2001/04/xmlenc#sha256"/>
        <DigestValue>6HGumsjBk9X1CzCPpkG1pJTBdVyGv7gAJ+RWNO+yDTc=</DigestValue>
      </Reference>
      <Reference URI="/xl/printerSettings/printerSettings159.bin?ContentType=application/vnd.openxmlformats-officedocument.spreadsheetml.printerSettings">
        <DigestMethod Algorithm="http://www.w3.org/2001/04/xmlenc#sha256"/>
        <DigestValue>6HGumsjBk9X1CzCPpkG1pJTBdVyGv7gAJ+RWNO+yDTc=</DigestValue>
      </Reference>
      <Reference URI="/xl/printerSettings/printerSettings16.bin?ContentType=application/vnd.openxmlformats-officedocument.spreadsheetml.printerSettings">
        <DigestMethod Algorithm="http://www.w3.org/2001/04/xmlenc#sha256"/>
        <DigestValue>AOaDuHtsifCB+3mFVZaFSjZ2jbySMm3+Pey0DhdCrvo=</DigestValue>
      </Reference>
      <Reference URI="/xl/printerSettings/printerSettings160.bin?ContentType=application/vnd.openxmlformats-officedocument.spreadsheetml.printerSettings">
        <DigestMethod Algorithm="http://www.w3.org/2001/04/xmlenc#sha256"/>
        <DigestValue>6HGumsjBk9X1CzCPpkG1pJTBdVyGv7gAJ+RWNO+yDTc=</DigestValue>
      </Reference>
      <Reference URI="/xl/printerSettings/printerSettings161.bin?ContentType=application/vnd.openxmlformats-officedocument.spreadsheetml.printerSettings">
        <DigestMethod Algorithm="http://www.w3.org/2001/04/xmlenc#sha256"/>
        <DigestValue>6HGumsjBk9X1CzCPpkG1pJTBdVyGv7gAJ+RWNO+yDTc=</DigestValue>
      </Reference>
      <Reference URI="/xl/printerSettings/printerSettings162.bin?ContentType=application/vnd.openxmlformats-officedocument.spreadsheetml.printerSettings">
        <DigestMethod Algorithm="http://www.w3.org/2001/04/xmlenc#sha256"/>
        <DigestValue>6HGumsjBk9X1CzCPpkG1pJTBdVyGv7gAJ+RWNO+yDTc=</DigestValue>
      </Reference>
      <Reference URI="/xl/printerSettings/printerSettings163.bin?ContentType=application/vnd.openxmlformats-officedocument.spreadsheetml.printerSettings">
        <DigestMethod Algorithm="http://www.w3.org/2001/04/xmlenc#sha256"/>
        <DigestValue>6HGumsjBk9X1CzCPpkG1pJTBdVyGv7gAJ+RWNO+yDTc=</DigestValue>
      </Reference>
      <Reference URI="/xl/printerSettings/printerSettings164.bin?ContentType=application/vnd.openxmlformats-officedocument.spreadsheetml.printerSettings">
        <DigestMethod Algorithm="http://www.w3.org/2001/04/xmlenc#sha256"/>
        <DigestValue>6HGumsjBk9X1CzCPpkG1pJTBdVyGv7gAJ+RWNO+yDTc=</DigestValue>
      </Reference>
      <Reference URI="/xl/printerSettings/printerSettings165.bin?ContentType=application/vnd.openxmlformats-officedocument.spreadsheetml.printerSettings">
        <DigestMethod Algorithm="http://www.w3.org/2001/04/xmlenc#sha256"/>
        <DigestValue>k5z4QFvXyp5vMq4FDANuvQxvNZ735cuotFRYxi91M4M=</DigestValue>
      </Reference>
      <Reference URI="/xl/printerSettings/printerSettings166.bin?ContentType=application/vnd.openxmlformats-officedocument.spreadsheetml.printerSettings">
        <DigestMethod Algorithm="http://www.w3.org/2001/04/xmlenc#sha256"/>
        <DigestValue>+n5QTe6/grUf3JPx5J0xBRGlKRI8XimZKbgxCQVlTOM=</DigestValue>
      </Reference>
      <Reference URI="/xl/printerSettings/printerSettings167.bin?ContentType=application/vnd.openxmlformats-officedocument.spreadsheetml.printerSettings">
        <DigestMethod Algorithm="http://www.w3.org/2001/04/xmlenc#sha256"/>
        <DigestValue>6HGumsjBk9X1CzCPpkG1pJTBdVyGv7gAJ+RWNO+yDTc=</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4sf+1AWluvbpxJKPd2Oye0vW/vjaIC4T1BxgDzXmoXg=</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6HGumsjBk9X1CzCPpkG1pJTBdVyGv7gAJ+RWNO+yDTc=</DigestValue>
      </Reference>
      <Reference URI="/xl/printerSettings/printerSettings171.bin?ContentType=application/vnd.openxmlformats-officedocument.spreadsheetml.printerSettings">
        <DigestMethod Algorithm="http://www.w3.org/2001/04/xmlenc#sha256"/>
        <DigestValue>MqlMFcdOU724y+XT0A1fb7kjq67gysaEXySjCDCzorU=</DigestValue>
      </Reference>
      <Reference URI="/xl/printerSettings/printerSettings172.bin?ContentType=application/vnd.openxmlformats-officedocument.spreadsheetml.printerSettings">
        <DigestMethod Algorithm="http://www.w3.org/2001/04/xmlenc#sha256"/>
        <DigestValue>4sf+1AWluvbpxJKPd2Oye0vW/vjaIC4T1BxgDzXmoXg=</DigestValue>
      </Reference>
      <Reference URI="/xl/printerSettings/printerSettings173.bin?ContentType=application/vnd.openxmlformats-officedocument.spreadsheetml.printerSettings">
        <DigestMethod Algorithm="http://www.w3.org/2001/04/xmlenc#sha256"/>
        <DigestValue>AOaDuHtsifCB+3mFVZaFSjZ2jbySMm3+Pey0DhdCrvo=</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+n5QTe6/grUf3JPx5J0xBRGlKRI8XimZKbgxCQVlTOM=</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AOaDuHtsifCB+3mFVZaFSjZ2jbySMm3+Pey0DhdCrvo=</DigestValue>
      </Reference>
      <Reference URI="/xl/printerSettings/printerSettings18.bin?ContentType=application/vnd.openxmlformats-officedocument.spreadsheetml.printerSettings">
        <DigestMethod Algorithm="http://www.w3.org/2001/04/xmlenc#sha256"/>
        <DigestValue>4sf+1AWluvbpxJKPd2Oye0vW/vjaIC4T1BxgDzXmoXg=</DigestValue>
      </Reference>
      <Reference URI="/xl/printerSettings/printerSettings180.bin?ContentType=application/vnd.openxmlformats-officedocument.spreadsheetml.printerSettings">
        <DigestMethod Algorithm="http://www.w3.org/2001/04/xmlenc#sha256"/>
        <DigestValue>AOaDuHtsifCB+3mFVZaFSjZ2jbySMm3+Pey0DhdCrvo=</DigestValue>
      </Reference>
      <Reference URI="/xl/printerSettings/printerSettings181.bin?ContentType=application/vnd.openxmlformats-officedocument.spreadsheetml.printerSettings">
        <DigestMethod Algorithm="http://www.w3.org/2001/04/xmlenc#sha256"/>
        <DigestValue>+n5QTe6/grUf3JPx5J0xBRGlKRI8XimZKbgxCQVlTOM=</DigestValue>
      </Reference>
      <Reference URI="/xl/printerSettings/printerSettings182.bin?ContentType=application/vnd.openxmlformats-officedocument.spreadsheetml.printerSettings">
        <DigestMethod Algorithm="http://www.w3.org/2001/04/xmlenc#sha256"/>
        <DigestValue>1easXUpors9wW02Nqy5x8cLEF/3ZKBH0i2lLjO2Zsk8=</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1easXUpors9wW02Nqy5x8cLEF/3ZKBH0i2lLjO2Zsk8=</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1easXUpors9wW02Nqy5x8cLEF/3ZKBH0i2lLjO2Zsk8=</DigestValue>
      </Reference>
      <Reference URI="/xl/printerSettings/printerSettings187.bin?ContentType=application/vnd.openxmlformats-officedocument.spreadsheetml.printerSettings">
        <DigestMethod Algorithm="http://www.w3.org/2001/04/xmlenc#sha256"/>
        <DigestValue>1easXUpors9wW02Nqy5x8cLEF/3ZKBH0i2lLjO2Zsk8=</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AOaDuHtsifCB+3mFVZaFSjZ2jbySMm3+Pey0DhdCrvo=</DigestValue>
      </Reference>
      <Reference URI="/xl/printerSettings/printerSettings190.bin?ContentType=application/vnd.openxmlformats-officedocument.spreadsheetml.printerSettings">
        <DigestMethod Algorithm="http://www.w3.org/2001/04/xmlenc#sha256"/>
        <DigestValue>1easXUpors9wW02Nqy5x8cLEF/3ZKBH0i2lLjO2Zsk8=</DigestValue>
      </Reference>
      <Reference URI="/xl/printerSettings/printerSettings191.bin?ContentType=application/vnd.openxmlformats-officedocument.spreadsheetml.printerSettings">
        <DigestMethod Algorithm="http://www.w3.org/2001/04/xmlenc#sha256"/>
        <DigestValue>+n5QTe6/grUf3JPx5J0xBRGlKRI8XimZKbgxCQVlTOM=</DigestValue>
      </Reference>
      <Reference URI="/xl/printerSettings/printerSettings192.bin?ContentType=application/vnd.openxmlformats-officedocument.spreadsheetml.printerSettings">
        <DigestMethod Algorithm="http://www.w3.org/2001/04/xmlenc#sha256"/>
        <DigestValue>4sf+1AWluvbpxJKPd2Oye0vW/vjaIC4T1BxgDzXmoXg=</DigestValue>
      </Reference>
      <Reference URI="/xl/printerSettings/printerSettings193.bin?ContentType=application/vnd.openxmlformats-officedocument.spreadsheetml.printerSettings">
        <DigestMethod Algorithm="http://www.w3.org/2001/04/xmlenc#sha256"/>
        <DigestValue>1easXUpors9wW02Nqy5x8cLEF/3ZKBH0i2lLjO2Zsk8=</DigestValue>
      </Reference>
      <Reference URI="/xl/printerSettings/printerSettings194.bin?ContentType=application/vnd.openxmlformats-officedocument.spreadsheetml.printerSettings">
        <DigestMethod Algorithm="http://www.w3.org/2001/04/xmlenc#sha256"/>
        <DigestValue>1easXUpors9wW02Nqy5x8cLEF/3ZKBH0i2lLjO2Zsk8=</DigestValue>
      </Reference>
      <Reference URI="/xl/printerSettings/printerSettings195.bin?ContentType=application/vnd.openxmlformats-officedocument.spreadsheetml.printerSettings">
        <DigestMethod Algorithm="http://www.w3.org/2001/04/xmlenc#sha256"/>
        <DigestValue>+n5QTe6/grUf3JPx5J0xBRGlKRI8XimZKbgxCQVlTOM=</DigestValue>
      </Reference>
      <Reference URI="/xl/printerSettings/printerSettings196.bin?ContentType=application/vnd.openxmlformats-officedocument.spreadsheetml.printerSettings">
        <DigestMethod Algorithm="http://www.w3.org/2001/04/xmlenc#sha256"/>
        <DigestValue>AOaDuHtsifCB+3mFVZaFSjZ2jbySMm3+Pey0DhdCrvo=</DigestValue>
      </Reference>
      <Reference URI="/xl/printerSettings/printerSettings197.bin?ContentType=application/vnd.openxmlformats-officedocument.spreadsheetml.printerSettings">
        <DigestMethod Algorithm="http://www.w3.org/2001/04/xmlenc#sha256"/>
        <DigestValue>+n5QTe6/grUf3JPx5J0xBRGlKRI8XimZKbgxCQVlTOM=</DigestValue>
      </Reference>
      <Reference URI="/xl/printerSettings/printerSettings198.bin?ContentType=application/vnd.openxmlformats-officedocument.spreadsheetml.printerSettings">
        <DigestMethod Algorithm="http://www.w3.org/2001/04/xmlenc#sha256"/>
        <DigestValue>+n5QTe6/grUf3JPx5J0xBRGlKRI8XimZKbgxCQVlTOM=</DigestValue>
      </Reference>
      <Reference URI="/xl/printerSettings/printerSettings199.bin?ContentType=application/vnd.openxmlformats-officedocument.spreadsheetml.printerSettings">
        <DigestMethod Algorithm="http://www.w3.org/2001/04/xmlenc#sha256"/>
        <DigestValue>+n5QTe6/grUf3JPx5J0xBRGlKRI8XimZKbgxCQVlTOM=</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AOaDuHtsifCB+3mFVZaFSjZ2jbySMm3+Pey0DhdCrvo=</DigestValue>
      </Reference>
      <Reference URI="/xl/printerSettings/printerSettings200.bin?ContentType=application/vnd.openxmlformats-officedocument.spreadsheetml.printerSettings">
        <DigestMethod Algorithm="http://www.w3.org/2001/04/xmlenc#sha256"/>
        <DigestValue>4sf+1AWluvbpxJKPd2Oye0vW/vjaIC4T1BxgDzXmoXg=</DigestValue>
      </Reference>
      <Reference URI="/xl/printerSettings/printerSettings201.bin?ContentType=application/vnd.openxmlformats-officedocument.spreadsheetml.printerSettings">
        <DigestMethod Algorithm="http://www.w3.org/2001/04/xmlenc#sha256"/>
        <DigestValue>4sf+1AWluvbpxJKPd2Oye0vW/vjaIC4T1BxgDzXmoXg=</DigestValue>
      </Reference>
      <Reference URI="/xl/printerSettings/printerSettings202.bin?ContentType=application/vnd.openxmlformats-officedocument.spreadsheetml.printerSettings">
        <DigestMethod Algorithm="http://www.w3.org/2001/04/xmlenc#sha256"/>
        <DigestValue>AOaDuHtsifCB+3mFVZaFSjZ2jbySMm3+Pey0DhdCrvo=</DigestValue>
      </Reference>
      <Reference URI="/xl/printerSettings/printerSettings203.bin?ContentType=application/vnd.openxmlformats-officedocument.spreadsheetml.printerSettings">
        <DigestMethod Algorithm="http://www.w3.org/2001/04/xmlenc#sha256"/>
        <DigestValue>AOaDuHtsifCB+3mFVZaFSjZ2jbySMm3+Pey0DhdCrvo=</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1easXUpors9wW02Nqy5x8cLEF/3ZKBH0i2lLjO2Zsk8=</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MqlMFcdOU724y+XT0A1fb7kjq67gysaEXySjCDCzorU=</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4sf+1AWluvbpxJKPd2Oye0vW/vjaIC4T1BxgDzXmoXg=</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olVzO14YzbBV9lyv2+iYJUax50tLLM5nhgg3hHHh9hE=</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MqlMFcdOU724y+XT0A1fb7kjq67gysaEXySjCDCzorU=</DigestValue>
      </Reference>
      <Reference URI="/xl/printerSettings/printerSettings217.bin?ContentType=application/vnd.openxmlformats-officedocument.spreadsheetml.printerSettings">
        <DigestMethod Algorithm="http://www.w3.org/2001/04/xmlenc#sha256"/>
        <DigestValue>MqlMFcdOU724y+XT0A1fb7kjq67gysaEXySjCDCzorU=</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AOaDuHtsifCB+3mFVZaFSjZ2jbySMm3+Pey0DhdCrvo=</DigestValue>
      </Reference>
      <Reference URI="/xl/printerSettings/printerSettings22.bin?ContentType=application/vnd.openxmlformats-officedocument.spreadsheetml.printerSettings">
        <DigestMethod Algorithm="http://www.w3.org/2001/04/xmlenc#sha256"/>
        <DigestValue>1easXUpors9wW02Nqy5x8cLEF/3ZKBH0i2lLjO2Zsk8=</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MqlMFcdOU724y+XT0A1fb7kjq67gysaEXySjCDCzorU=</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4sf+1AWluvbpxJKPd2Oye0vW/vjaIC4T1BxgDzXmoXg=</DigestValue>
      </Reference>
      <Reference URI="/xl/printerSettings/printerSettings225.bin?ContentType=application/vnd.openxmlformats-officedocument.spreadsheetml.printerSettings">
        <DigestMethod Algorithm="http://www.w3.org/2001/04/xmlenc#sha256"/>
        <DigestValue>AOaDuHtsifCB+3mFVZaFSjZ2jbySMm3+Pey0DhdCrvo=</DigestValue>
      </Reference>
      <Reference URI="/xl/printerSettings/printerSettings226.bin?ContentType=application/vnd.openxmlformats-officedocument.spreadsheetml.printerSettings">
        <DigestMethod Algorithm="http://www.w3.org/2001/04/xmlenc#sha256"/>
        <DigestValue>AOaDuHtsifCB+3mFVZaFSjZ2jbySMm3+Pey0DhdCrvo=</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1easXUpors9wW02Nqy5x8cLEF/3ZKBH0i2lLjO2Zsk8=</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4sf+1AWluvbpxJKPd2Oye0vW/vjaIC4T1BxgDzXmoXg=</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6HGumsjBk9X1CzCPpkG1pJTBdVyGv7gAJ+RWNO+yDTc=</DigestValue>
      </Reference>
      <Reference URI="/xl/printerSettings/printerSettings234.bin?ContentType=application/vnd.openxmlformats-officedocument.spreadsheetml.printerSettings">
        <DigestMethod Algorithm="http://www.w3.org/2001/04/xmlenc#sha256"/>
        <DigestValue>6HGumsjBk9X1CzCPpkG1pJTBdVyGv7gAJ+RWNO+yDTc=</DigestValue>
      </Reference>
      <Reference URI="/xl/printerSettings/printerSettings235.bin?ContentType=application/vnd.openxmlformats-officedocument.spreadsheetml.printerSettings">
        <DigestMethod Algorithm="http://www.w3.org/2001/04/xmlenc#sha256"/>
        <DigestValue>4sf+1AWluvbpxJKPd2Oye0vW/vjaIC4T1BxgDzXmoXg=</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6HGumsjBk9X1CzCPpkG1pJTBdVyGv7gAJ+RWNO+yDTc=</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6HGumsjBk9X1CzCPpkG1pJTBdVyGv7gAJ+RWNO+yDTc=</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6HGumsjBk9X1CzCPpkG1pJTBdVyGv7gAJ+RWNO+yDTc=</DigestValue>
      </Reference>
      <Reference URI="/xl/printerSettings/printerSettings241.bin?ContentType=application/vnd.openxmlformats-officedocument.spreadsheetml.printerSettings">
        <DigestMethod Algorithm="http://www.w3.org/2001/04/xmlenc#sha256"/>
        <DigestValue>6HGumsjBk9X1CzCPpkG1pJTBdVyGv7gAJ+RWNO+yDTc=</DigestValue>
      </Reference>
      <Reference URI="/xl/printerSettings/printerSettings242.bin?ContentType=application/vnd.openxmlformats-officedocument.spreadsheetml.printerSettings">
        <DigestMethod Algorithm="http://www.w3.org/2001/04/xmlenc#sha256"/>
        <DigestValue>6HGumsjBk9X1CzCPpkG1pJTBdVyGv7gAJ+RWNO+yDTc=</DigestValue>
      </Reference>
      <Reference URI="/xl/printerSettings/printerSettings243.bin?ContentType=application/vnd.openxmlformats-officedocument.spreadsheetml.printerSettings">
        <DigestMethod Algorithm="http://www.w3.org/2001/04/xmlenc#sha256"/>
        <DigestValue>k5z4QFvXyp5vMq4FDANuvQxvNZ735cuotFRYxi91M4M=</DigestValue>
      </Reference>
      <Reference URI="/xl/printerSettings/printerSettings244.bin?ContentType=application/vnd.openxmlformats-officedocument.spreadsheetml.printerSettings">
        <DigestMethod Algorithm="http://www.w3.org/2001/04/xmlenc#sha256"/>
        <DigestValue>+n5QTe6/grUf3JPx5J0xBRGlKRI8XimZKbgxCQVlTOM=</DigestValue>
      </Reference>
      <Reference URI="/xl/printerSettings/printerSettings245.bin?ContentType=application/vnd.openxmlformats-officedocument.spreadsheetml.printerSettings">
        <DigestMethod Algorithm="http://www.w3.org/2001/04/xmlenc#sha256"/>
        <DigestValue>6HGumsjBk9X1CzCPpkG1pJTBdVyGv7gAJ+RWNO+yDTc=</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6HGumsjBk9X1CzCPpkG1pJTBdVyGv7gAJ+RWNO+yDTc=</DigestValue>
      </Reference>
      <Reference URI="/xl/printerSettings/printerSettings249.bin?ContentType=application/vnd.openxmlformats-officedocument.spreadsheetml.printerSettings">
        <DigestMethod Algorithm="http://www.w3.org/2001/04/xmlenc#sha256"/>
        <DigestValue>1easXUpors9wW02Nqy5x8cLEF/3ZKBH0i2lLjO2Zsk8=</DigestValue>
      </Reference>
      <Reference URI="/xl/printerSettings/printerSettings25.bin?ContentType=application/vnd.openxmlformats-officedocument.spreadsheetml.printerSettings">
        <DigestMethod Algorithm="http://www.w3.org/2001/04/xmlenc#sha256"/>
        <DigestValue>4sf+1AWluvbpxJKPd2Oye0vW/vjaIC4T1BxgDzXmoXg=</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AOaDuHtsifCB+3mFVZaFSjZ2jbySMm3+Pey0DhdCrvo=</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4sf+1AWluvbpxJKPd2Oye0vW/vjaIC4T1BxgDzXmoXg=</DigestValue>
      </Reference>
      <Reference URI="/xl/printerSettings/printerSettings257.bin?ContentType=application/vnd.openxmlformats-officedocument.spreadsheetml.printerSettings">
        <DigestMethod Algorithm="http://www.w3.org/2001/04/xmlenc#sha256"/>
        <DigestValue>AOaDuHtsifCB+3mFVZaFSjZ2jbySMm3+Pey0DhdCrvo=</DigestValue>
      </Reference>
      <Reference URI="/xl/printerSettings/printerSettings258.bin?ContentType=application/vnd.openxmlformats-officedocument.spreadsheetml.printerSettings">
        <DigestMethod Algorithm="http://www.w3.org/2001/04/xmlenc#sha256"/>
        <DigestValue>AOaDuHtsifCB+3mFVZaFSjZ2jbySMm3+Pey0DhdCrvo=</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1easXUpors9wW02Nqy5x8cLEF/3ZKBH0i2lLjO2Zsk8=</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4sf+1AWluvbpxJKPd2Oye0vW/vjaIC4T1BxgDzXmoXg=</DigestValue>
      </Reference>
      <Reference URI="/xl/printerSettings/printerSettings263.bin?ContentType=application/vnd.openxmlformats-officedocument.spreadsheetml.printerSettings">
        <DigestMethod Algorithm="http://www.w3.org/2001/04/xmlenc#sha256"/>
        <DigestValue>4sf+1AWluvbpxJKPd2Oye0vW/vjaIC4T1BxgDzXmoXg=</DigestValue>
      </Reference>
      <Reference URI="/xl/printerSettings/printerSettings264.bin?ContentType=application/vnd.openxmlformats-officedocument.spreadsheetml.printerSettings">
        <DigestMethod Algorithm="http://www.w3.org/2001/04/xmlenc#sha256"/>
        <DigestValue>6HGumsjBk9X1CzCPpkG1pJTBdVyGv7gAJ+RWNO+yDTc=</DigestValue>
      </Reference>
      <Reference URI="/xl/printerSettings/printerSettings265.bin?ContentType=application/vnd.openxmlformats-officedocument.spreadsheetml.printerSettings">
        <DigestMethod Algorithm="http://www.w3.org/2001/04/xmlenc#sha256"/>
        <DigestValue>6HGumsjBk9X1CzCPpkG1pJTBdVyGv7gAJ+RWNO+yDTc=</DigestValue>
      </Reference>
      <Reference URI="/xl/printerSettings/printerSettings266.bin?ContentType=application/vnd.openxmlformats-officedocument.spreadsheetml.printerSettings">
        <DigestMethod Algorithm="http://www.w3.org/2001/04/xmlenc#sha256"/>
        <DigestValue>+n5QTe6/grUf3JPx5J0xBRGlKRI8XimZKbgxCQVlTOM=</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1easXUpors9wW02Nqy5x8cLEF/3ZKBH0i2lLjO2Zsk8=</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4sf+1AWluvbpxJKPd2Oye0vW/vjaIC4T1BxgDzXmoXg=</DigestValue>
      </Reference>
      <Reference URI="/xl/printerSettings/printerSettings271.bin?ContentType=application/vnd.openxmlformats-officedocument.spreadsheetml.printerSettings">
        <DigestMethod Algorithm="http://www.w3.org/2001/04/xmlenc#sha256"/>
        <DigestValue>AOaDuHtsifCB+3mFVZaFSjZ2jbySMm3+Pey0DhdCrvo=</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4sf+1AWluvbpxJKPd2Oye0vW/vjaIC4T1BxgDzXmoXg=</DigestValue>
      </Reference>
      <Reference URI="/xl/printerSettings/printerSettings277.bin?ContentType=application/vnd.openxmlformats-officedocument.spreadsheetml.printerSettings">
        <DigestMethod Algorithm="http://www.w3.org/2001/04/xmlenc#sha256"/>
        <DigestValue>AOaDuHtsifCB+3mFVZaFSjZ2jbySMm3+Pey0DhdCrvo=</DigestValue>
      </Reference>
      <Reference URI="/xl/printerSettings/printerSettings278.bin?ContentType=application/vnd.openxmlformats-officedocument.spreadsheetml.printerSettings">
        <DigestMethod Algorithm="http://www.w3.org/2001/04/xmlenc#sha256"/>
        <DigestValue>AOaDuHtsifCB+3mFVZaFSjZ2jbySMm3+Pey0DhdCrvo=</DigestValue>
      </Reference>
      <Reference URI="/xl/printerSettings/printerSettings279.bin?ContentType=application/vnd.openxmlformats-officedocument.spreadsheetml.printerSettings">
        <DigestMethod Algorithm="http://www.w3.org/2001/04/xmlenc#sha256"/>
        <DigestValue>4sf+1AWluvbpxJKPd2Oye0vW/vjaIC4T1BxgDzXmoXg=</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1easXUpors9wW02Nqy5x8cLEF/3ZKBH0i2lLjO2Zsk8=</DigestValue>
      </Reference>
      <Reference URI="/xl/printerSettings/printerSettings281.bin?ContentType=application/vnd.openxmlformats-officedocument.spreadsheetml.printerSettings">
        <DigestMethod Algorithm="http://www.w3.org/2001/04/xmlenc#sha256"/>
        <DigestValue>4sf+1AWluvbpxJKPd2Oye0vW/vjaIC4T1BxgDzXmoXg=</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+n5QTe6/grUf3JPx5J0xBRGlKRI8XimZKbgxCQVlTOM=</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1easXUpors9wW02Nqy5x8cLEF/3ZKBH0i2lLjO2Zsk8=</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AOaDuHtsifCB+3mFVZaFSjZ2jbySMm3+Pey0DhdCrvo=</DigestValue>
      </Reference>
      <Reference URI="/xl/printerSettings/printerSettings29.bin?ContentType=application/vnd.openxmlformats-officedocument.spreadsheetml.printerSettings">
        <DigestMethod Algorithm="http://www.w3.org/2001/04/xmlenc#sha256"/>
        <DigestValue>rALDqt2H2KdfuxYzTV53rYvk3kH3uKy15HZhCc8cxRs=</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AOaDuHtsifCB+3mFVZaFSjZ2jbySMm3+Pey0DhdCrvo=</DigestValue>
      </Reference>
      <Reference URI="/xl/printerSettings/printerSettings296.bin?ContentType=application/vnd.openxmlformats-officedocument.spreadsheetml.printerSettings">
        <DigestMethod Algorithm="http://www.w3.org/2001/04/xmlenc#sha256"/>
        <DigestValue>AOaDuHtsifCB+3mFVZaFSjZ2jbySMm3+Pey0DhdCrvo=</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1easXUpors9wW02Nqy5x8cLEF/3ZKBH0i2lLjO2Zsk8=</DigestValue>
      </Reference>
      <Reference URI="/xl/printerSettings/printerSettings299.bin?ContentType=application/vnd.openxmlformats-officedocument.spreadsheetml.printerSettings">
        <DigestMethod Algorithm="http://www.w3.org/2001/04/xmlenc#sha256"/>
        <DigestValue>4sf+1AWluvbpxJKPd2Oye0vW/vjaIC4T1BxgDzXmoXg=</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6HGumsjBk9X1CzCPpkG1pJTBdVyGv7gAJ+RWNO+yDTc=</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6HGumsjBk9X1CzCPpkG1pJTBdVyGv7gAJ+RWNO+yDTc=</DigestValue>
      </Reference>
      <Reference URI="/xl/printerSettings/printerSettings307.bin?ContentType=application/vnd.openxmlformats-officedocument.spreadsheetml.printerSettings">
        <DigestMethod Algorithm="http://www.w3.org/2001/04/xmlenc#sha256"/>
        <DigestValue>6HGumsjBk9X1CzCPpkG1pJTBdVyGv7gAJ+RWNO+yDTc=</DigestValue>
      </Reference>
      <Reference URI="/xl/printerSettings/printerSettings308.bin?ContentType=application/vnd.openxmlformats-officedocument.spreadsheetml.printerSettings">
        <DigestMethod Algorithm="http://www.w3.org/2001/04/xmlenc#sha256"/>
        <DigestValue>6HGumsjBk9X1CzCPpkG1pJTBdVyGv7gAJ+RWNO+yDTc=</DigestValue>
      </Reference>
      <Reference URI="/xl/printerSettings/printerSettings309.bin?ContentType=application/vnd.openxmlformats-officedocument.spreadsheetml.printerSettings">
        <DigestMethod Algorithm="http://www.w3.org/2001/04/xmlenc#sha256"/>
        <DigestValue>6HGumsjBk9X1CzCPpkG1pJTBdVyGv7gAJ+RWNO+yDTc=</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6HGumsjBk9X1CzCPpkG1pJTBdVyGv7gAJ+RWNO+yDTc=</DigestValue>
      </Reference>
      <Reference URI="/xl/printerSettings/printerSettings311.bin?ContentType=application/vnd.openxmlformats-officedocument.spreadsheetml.printerSettings">
        <DigestMethod Algorithm="http://www.w3.org/2001/04/xmlenc#sha256"/>
        <DigestValue>6HGumsjBk9X1CzCPpkG1pJTBdVyGv7gAJ+RWNO+yDTc=</DigestValue>
      </Reference>
      <Reference URI="/xl/printerSettings/printerSettings312.bin?ContentType=application/vnd.openxmlformats-officedocument.spreadsheetml.printerSettings">
        <DigestMethod Algorithm="http://www.w3.org/2001/04/xmlenc#sha256"/>
        <DigestValue>6HGumsjBk9X1CzCPpkG1pJTBdVyGv7gAJ+RWNO+yDTc=</DigestValue>
      </Reference>
      <Reference URI="/xl/printerSettings/printerSettings313.bin?ContentType=application/vnd.openxmlformats-officedocument.spreadsheetml.printerSettings">
        <DigestMethod Algorithm="http://www.w3.org/2001/04/xmlenc#sha256"/>
        <DigestValue>k5z4QFvXyp5vMq4FDANuvQxvNZ735cuotFRYxi91M4M=</DigestValue>
      </Reference>
      <Reference URI="/xl/printerSettings/printerSettings314.bin?ContentType=application/vnd.openxmlformats-officedocument.spreadsheetml.printerSettings">
        <DigestMethod Algorithm="http://www.w3.org/2001/04/xmlenc#sha256"/>
        <DigestValue>+n5QTe6/grUf3JPx5J0xBRGlKRI8XimZKbgxCQVlTOM=</DigestValue>
      </Reference>
      <Reference URI="/xl/printerSettings/printerSettings315.bin?ContentType=application/vnd.openxmlformats-officedocument.spreadsheetml.printerSettings">
        <DigestMethod Algorithm="http://www.w3.org/2001/04/xmlenc#sha256"/>
        <DigestValue>6HGumsjBk9X1CzCPpkG1pJTBdVyGv7gAJ+RWNO+yDTc=</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4sf+1AWluvbpxJKPd2Oye0vW/vjaIC4T1BxgDzXmoXg=</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1easXUpors9wW02Nqy5x8cLEF/3ZKBH0i2lLjO2Zsk8=</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AOaDuHtsifCB+3mFVZaFSjZ2jbySMm3+Pey0DhdCrvo=</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AOaDuHtsifCB+3mFVZaFSjZ2jbySMm3+Pey0DhdCrvo=</DigestValue>
      </Reference>
      <Reference URI="/xl/printerSettings/printerSettings328.bin?ContentType=application/vnd.openxmlformats-officedocument.spreadsheetml.printerSettings">
        <DigestMethod Algorithm="http://www.w3.org/2001/04/xmlenc#sha256"/>
        <DigestValue>AOaDuHtsifCB+3mFVZaFSjZ2jbySMm3+Pey0DhdCrvo=</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1easXUpors9wW02Nqy5x8cLEF/3ZKBH0i2lLjO2Zsk8=</DigestValue>
      </Reference>
      <Reference URI="/xl/printerSettings/printerSettings331.bin?ContentType=application/vnd.openxmlformats-officedocument.spreadsheetml.printerSettings">
        <DigestMethod Algorithm="http://www.w3.org/2001/04/xmlenc#sha256"/>
        <DigestValue>4sf+1AWluvbpxJKPd2Oye0vW/vjaIC4T1BxgDzXmoXg=</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+n5QTe6/grUf3JPx5J0xBRGlKRI8XimZKbgxCQVlTOM=</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1easXUpors9wW02Nqy5x8cLEF/3ZKBH0i2lLjO2Zsk8=</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AOaDuHtsifCB+3mFVZaFSjZ2jbySMm3+Pey0DhdCrvo=</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4sf+1AWluvbpxJKPd2Oye0vW/vjaIC4T1BxgDzXmoXg=</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AOaDuHtsifCB+3mFVZaFSjZ2jbySMm3+Pey0DhdCrvo=</DigestValue>
      </Reference>
      <Reference URI="/xl/printerSettings/printerSettings346.bin?ContentType=application/vnd.openxmlformats-officedocument.spreadsheetml.printerSettings">
        <DigestMethod Algorithm="http://www.w3.org/2001/04/xmlenc#sha256"/>
        <DigestValue>AOaDuHtsifCB+3mFVZaFSjZ2jbySMm3+Pey0DhdCrvo=</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1easXUpors9wW02Nqy5x8cLEF/3ZKBH0i2lLjO2Zsk8=</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6HGumsjBk9X1CzCPpkG1pJTBdVyGv7gAJ+RWNO+yDTc=</DigestValue>
      </Reference>
      <Reference URI="/xl/printerSettings/printerSettings353.bin?ContentType=application/vnd.openxmlformats-officedocument.spreadsheetml.printerSettings">
        <DigestMethod Algorithm="http://www.w3.org/2001/04/xmlenc#sha256"/>
        <DigestValue>olVzO14YzbBV9lyv2+iYJUax50tLLM5nhgg3hHHh9hE=</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1easXUpors9wW02Nqy5x8cLEF/3ZKBH0i2lLjO2Zsk8=</DigestValue>
      </Reference>
      <Reference URI="/xl/printerSettings/printerSettings357.bin?ContentType=application/vnd.openxmlformats-officedocument.spreadsheetml.printerSettings">
        <DigestMethod Algorithm="http://www.w3.org/2001/04/xmlenc#sha256"/>
        <DigestValue>4sf+1AWluvbpxJKPd2Oye0vW/vjaIC4T1BxgDzXmoXg=</DigestValue>
      </Reference>
      <Reference URI="/xl/printerSettings/printerSettings358.bin?ContentType=application/vnd.openxmlformats-officedocument.spreadsheetml.printerSettings">
        <DigestMethod Algorithm="http://www.w3.org/2001/04/xmlenc#sha256"/>
        <DigestValue>AOaDuHtsifCB+3mFVZaFSjZ2jbySMm3+Pey0DhdCrvo=</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AOaDuHtsifCB+3mFVZaFSjZ2jbySMm3+Pey0DhdCrvo=</DigestValue>
      </Reference>
      <Reference URI="/xl/printerSettings/printerSettings365.bin?ContentType=application/vnd.openxmlformats-officedocument.spreadsheetml.printerSettings">
        <DigestMethod Algorithm="http://www.w3.org/2001/04/xmlenc#sha256"/>
        <DigestValue>AOaDuHtsifCB+3mFVZaFSjZ2jbySMm3+Pey0DhdCrvo=</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1easXUpors9wW02Nqy5x8cLEF/3ZKBH0i2lLjO2Zsk8=</DigestValue>
      </Reference>
      <Reference URI="/xl/printerSettings/printerSettings368.bin?ContentType=application/vnd.openxmlformats-officedocument.spreadsheetml.printerSettings">
        <DigestMethod Algorithm="http://www.w3.org/2001/04/xmlenc#sha256"/>
        <DigestValue>4sf+1AWluvbpxJKPd2Oye0vW/vjaIC4T1BxgDzXmoXg=</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k5z4QFvXyp5vMq4FDANuvQxvNZ735cuotFRYxi91M4M=</DigestValue>
      </Reference>
      <Reference URI="/xl/printerSettings/printerSettings370.bin?ContentType=application/vnd.openxmlformats-officedocument.spreadsheetml.printerSettings">
        <DigestMethod Algorithm="http://www.w3.org/2001/04/xmlenc#sha256"/>
        <DigestValue>6HGumsjBk9X1CzCPpkG1pJTBdVyGv7gAJ+RWNO+yDTc=</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6HGumsjBk9X1CzCPpkG1pJTBdVyGv7gAJ+RWNO+yDTc=</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6HGumsjBk9X1CzCPpkG1pJTBdVyGv7gAJ+RWNO+yDTc=</DigestValue>
      </Reference>
      <Reference URI="/xl/printerSettings/printerSettings375.bin?ContentType=application/vnd.openxmlformats-officedocument.spreadsheetml.printerSettings">
        <DigestMethod Algorithm="http://www.w3.org/2001/04/xmlenc#sha256"/>
        <DigestValue>k5z4QFvXyp5vMq4FDANuvQxvNZ735cuotFRYxi91M4M=</DigestValue>
      </Reference>
      <Reference URI="/xl/printerSettings/printerSettings376.bin?ContentType=application/vnd.openxmlformats-officedocument.spreadsheetml.printerSettings">
        <DigestMethod Algorithm="http://www.w3.org/2001/04/xmlenc#sha256"/>
        <DigestValue>+n5QTe6/grUf3JPx5J0xBRGlKRI8XimZKbgxCQVlTOM=</DigestValue>
      </Reference>
      <Reference URI="/xl/printerSettings/printerSettings377.bin?ContentType=application/vnd.openxmlformats-officedocument.spreadsheetml.printerSettings">
        <DigestMethod Algorithm="http://www.w3.org/2001/04/xmlenc#sha256"/>
        <DigestValue>6HGumsjBk9X1CzCPpkG1pJTBdVyGv7gAJ+RWNO+yDTc=</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+n5QTe6/grUf3JPx5J0xBRGlKRI8XimZKbgxCQVlTOM=</DigestValue>
      </Reference>
      <Reference URI="/xl/printerSettings/printerSettings380.bin?ContentType=application/vnd.openxmlformats-officedocument.spreadsheetml.printerSettings">
        <DigestMethod Algorithm="http://www.w3.org/2001/04/xmlenc#sha256"/>
        <DigestValue>1easXUpors9wW02Nqy5x8cLEF/3ZKBH0i2lLjO2Zsk8=</DigestValue>
      </Reference>
      <Reference URI="/xl/printerSettings/printerSettings381.bin?ContentType=application/vnd.openxmlformats-officedocument.spreadsheetml.printerSettings">
        <DigestMethod Algorithm="http://www.w3.org/2001/04/xmlenc#sha256"/>
        <DigestValue>4sf+1AWluvbpxJKPd2Oye0vW/vjaIC4T1BxgDzXmoXg=</DigestValue>
      </Reference>
      <Reference URI="/xl/printerSettings/printerSettings382.bin?ContentType=application/vnd.openxmlformats-officedocument.spreadsheetml.printerSettings">
        <DigestMethod Algorithm="http://www.w3.org/2001/04/xmlenc#sha256"/>
        <DigestValue>AOaDuHtsifCB+3mFVZaFSjZ2jbySMm3+Pey0DhdCrvo=</DigestValue>
      </Reference>
      <Reference URI="/xl/printerSettings/printerSettings383.bin?ContentType=application/vnd.openxmlformats-officedocument.spreadsheetml.printerSettings">
        <DigestMethod Algorithm="http://www.w3.org/2001/04/xmlenc#sha256"/>
        <DigestValue>4sf+1AWluvbpxJKPd2Oye0vW/vjaIC4T1BxgDzXmoXg=</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4sf+1AWluvbpxJKPd2Oye0vW/vjaIC4T1BxgDzXmoXg=</DigestValue>
      </Reference>
      <Reference URI="/xl/printerSettings/printerSettings388.bin?ContentType=application/vnd.openxmlformats-officedocument.spreadsheetml.printerSettings">
        <DigestMethod Algorithm="http://www.w3.org/2001/04/xmlenc#sha256"/>
        <DigestValue>AOaDuHtsifCB+3mFVZaFSjZ2jbySMm3+Pey0DhdCrvo=</DigestValue>
      </Reference>
      <Reference URI="/xl/printerSettings/printerSettings389.bin?ContentType=application/vnd.openxmlformats-officedocument.spreadsheetml.printerSettings">
        <DigestMethod Algorithm="http://www.w3.org/2001/04/xmlenc#sha256"/>
        <DigestValue>AOaDuHtsifCB+3mFVZaFSjZ2jbySMm3+Pey0DhdCrvo=</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1easXUpors9wW02Nqy5x8cLEF/3ZKBH0i2lLjO2Zsk8=</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6HGumsjBk9X1CzCPpkG1pJTBdVyGv7gAJ+RWNO+yDTc=</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6HGumsjBk9X1CzCPpkG1pJTBdVyGv7gAJ+RWNO+yDTc=</DigestValue>
      </Reference>
      <Reference URI="/xl/printerSettings/printerSettings396.bin?ContentType=application/vnd.openxmlformats-officedocument.spreadsheetml.printerSettings">
        <DigestMethod Algorithm="http://www.w3.org/2001/04/xmlenc#sha256"/>
        <DigestValue>6HGumsjBk9X1CzCPpkG1pJTBdVyGv7gAJ+RWNO+yDTc=</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6HGumsjBk9X1CzCPpkG1pJTBdVyGv7gAJ+RWNO+yDTc=</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rALDqt2H2KdfuxYzTV53rYvk3kH3uKy15HZhCc8cxRs=</DigestValue>
      </Reference>
      <Reference URI="/xl/printerSettings/printerSettings400.bin?ContentType=application/vnd.openxmlformats-officedocument.spreadsheetml.printerSettings">
        <DigestMethod Algorithm="http://www.w3.org/2001/04/xmlenc#sha256"/>
        <DigestValue>k5z4QFvXyp5vMq4FDANuvQxvNZ735cuotFRYxi91M4M=</DigestValue>
      </Reference>
      <Reference URI="/xl/printerSettings/printerSettings401.bin?ContentType=application/vnd.openxmlformats-officedocument.spreadsheetml.printerSettings">
        <DigestMethod Algorithm="http://www.w3.org/2001/04/xmlenc#sha256"/>
        <DigestValue>+n5QTe6/grUf3JPx5J0xBRGlKRI8XimZKbgxCQVlTOM=</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4sf+1AWluvbpxJKPd2Oye0vW/vjaIC4T1BxgDzXmoXg=</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1easXUpors9wW02Nqy5x8cLEF/3ZKBH0i2lLjO2Zsk8=</DigestValue>
      </Reference>
      <Reference URI="/xl/printerSettings/printerSettings406.bin?ContentType=application/vnd.openxmlformats-officedocument.spreadsheetml.printerSettings">
        <DigestMethod Algorithm="http://www.w3.org/2001/04/xmlenc#sha256"/>
        <DigestValue>4sf+1AWluvbpxJKPd2Oye0vW/vjaIC4T1BxgDzXmoXg=</DigestValue>
      </Reference>
      <Reference URI="/xl/printerSettings/printerSettings407.bin?ContentType=application/vnd.openxmlformats-officedocument.spreadsheetml.printerSettings">
        <DigestMethod Algorithm="http://www.w3.org/2001/04/xmlenc#sha256"/>
        <DigestValue>AOaDuHtsifCB+3mFVZaFSjZ2jbySMm3+Pey0DhdCrvo=</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4sf+1AWluvbpxJKPd2Oye0vW/vjaIC4T1BxgDzXmoXg=</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AOaDuHtsifCB+3mFVZaFSjZ2jbySMm3+Pey0DhdCrvo=</DigestValue>
      </Reference>
      <Reference URI="/xl/printerSettings/printerSettings414.bin?ContentType=application/vnd.openxmlformats-officedocument.spreadsheetml.printerSettings">
        <DigestMethod Algorithm="http://www.w3.org/2001/04/xmlenc#sha256"/>
        <DigestValue>AOaDuHtsifCB+3mFVZaFSjZ2jbySMm3+Pey0DhdCrvo=</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1easXUpors9wW02Nqy5x8cLEF/3ZKBH0i2lLjO2Zsk8=</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ki451zjwRlhVfknUILEzz+g42p1TR9y51422BSshvxU=</DigestValue>
      </Reference>
      <Reference URI="/xl/printerSettings/printerSettings419.bin?ContentType=application/vnd.openxmlformats-officedocument.spreadsheetml.printerSettings">
        <DigestMethod Algorithm="http://www.w3.org/2001/04/xmlenc#sha256"/>
        <DigestValue>4sf+1AWluvbpxJKPd2Oye0vW/vjaIC4T1BxgDzXmoXg=</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ki451zjwRlhVfknUILEzz+g42p1TR9y51422BSshvxU=</DigestValue>
      </Reference>
      <Reference URI="/xl/printerSettings/printerSettings421.bin?ContentType=application/vnd.openxmlformats-officedocument.spreadsheetml.printerSettings">
        <DigestMethod Algorithm="http://www.w3.org/2001/04/xmlenc#sha256"/>
        <DigestValue>ki451zjwRlhVfknUILEzz+g42p1TR9y51422BSshvxU=</DigestValue>
      </Reference>
      <Reference URI="/xl/printerSettings/printerSettings422.bin?ContentType=application/vnd.openxmlformats-officedocument.spreadsheetml.printerSettings">
        <DigestMethod Algorithm="http://www.w3.org/2001/04/xmlenc#sha256"/>
        <DigestValue>ki451zjwRlhVfknUILEzz+g42p1TR9y51422BSshvxU=</DigestValue>
      </Reference>
      <Reference URI="/xl/printerSettings/printerSettings423.bin?ContentType=application/vnd.openxmlformats-officedocument.spreadsheetml.printerSettings">
        <DigestMethod Algorithm="http://www.w3.org/2001/04/xmlenc#sha256"/>
        <DigestValue>4sf+1AWluvbpxJKPd2Oye0vW/vjaIC4T1BxgDzXmoXg=</DigestValue>
      </Reference>
      <Reference URI="/xl/printerSettings/printerSettings424.bin?ContentType=application/vnd.openxmlformats-officedocument.spreadsheetml.printerSettings">
        <DigestMethod Algorithm="http://www.w3.org/2001/04/xmlenc#sha256"/>
        <DigestValue>ki451zjwRlhVfknUILEzz+g42p1TR9y51422BSshvxU=</DigestValue>
      </Reference>
      <Reference URI="/xl/printerSettings/printerSettings425.bin?ContentType=application/vnd.openxmlformats-officedocument.spreadsheetml.printerSettings">
        <DigestMethod Algorithm="http://www.w3.org/2001/04/xmlenc#sha256"/>
        <DigestValue>ki451zjwRlhVfknUILEzz+g42p1TR9y51422BSshvxU=</DigestValue>
      </Reference>
      <Reference URI="/xl/printerSettings/printerSettings426.bin?ContentType=application/vnd.openxmlformats-officedocument.spreadsheetml.printerSettings">
        <DigestMethod Algorithm="http://www.w3.org/2001/04/xmlenc#sha256"/>
        <DigestValue>ki451zjwRlhVfknUILEzz+g42p1TR9y51422BSshvxU=</DigestValue>
      </Reference>
      <Reference URI="/xl/printerSettings/printerSettings427.bin?ContentType=application/vnd.openxmlformats-officedocument.spreadsheetml.printerSettings">
        <DigestMethod Algorithm="http://www.w3.org/2001/04/xmlenc#sha256"/>
        <DigestValue>ki451zjwRlhVfknUILEzz+g42p1TR9y51422BSshvxU=</DigestValue>
      </Reference>
      <Reference URI="/xl/printerSettings/printerSettings428.bin?ContentType=application/vnd.openxmlformats-officedocument.spreadsheetml.printerSettings">
        <DigestMethod Algorithm="http://www.w3.org/2001/04/xmlenc#sha256"/>
        <DigestValue>ki451zjwRlhVfknUILEzz+g42p1TR9y51422BSshvxU=</DigestValue>
      </Reference>
      <Reference URI="/xl/printerSettings/printerSettings429.bin?ContentType=application/vnd.openxmlformats-officedocument.spreadsheetml.printerSettings">
        <DigestMethod Algorithm="http://www.w3.org/2001/04/xmlenc#sha256"/>
        <DigestValue>ki451zjwRlhVfknUILEzz+g42p1TR9y51422BSshvxU=</DigestValue>
      </Reference>
      <Reference URI="/xl/printerSettings/printerSettings43.bin?ContentType=application/vnd.openxmlformats-officedocument.spreadsheetml.printerSettings">
        <DigestMethod Algorithm="http://www.w3.org/2001/04/xmlenc#sha256"/>
        <DigestValue>1easXUpors9wW02Nqy5x8cLEF/3ZKBH0i2lLjO2Zsk8=</DigestValue>
      </Reference>
      <Reference URI="/xl/printerSettings/printerSettings430.bin?ContentType=application/vnd.openxmlformats-officedocument.spreadsheetml.printerSettings">
        <DigestMethod Algorithm="http://www.w3.org/2001/04/xmlenc#sha256"/>
        <DigestValue>ki451zjwRlhVfknUILEzz+g42p1TR9y51422BSshvxU=</DigestValue>
      </Reference>
      <Reference URI="/xl/printerSettings/printerSettings431.bin?ContentType=application/vnd.openxmlformats-officedocument.spreadsheetml.printerSettings">
        <DigestMethod Algorithm="http://www.w3.org/2001/04/xmlenc#sha256"/>
        <DigestValue>k5z4QFvXyp5vMq4FDANuvQxvNZ735cuotFRYxi91M4M=</DigestValue>
      </Reference>
      <Reference URI="/xl/printerSettings/printerSettings432.bin?ContentType=application/vnd.openxmlformats-officedocument.spreadsheetml.printerSettings">
        <DigestMethod Algorithm="http://www.w3.org/2001/04/xmlenc#sha256"/>
        <DigestValue>+n5QTe6/grUf3JPx5J0xBRGlKRI8XimZKbgxCQVlTOM=</DigestValue>
      </Reference>
      <Reference URI="/xl/printerSettings/printerSettings433.bin?ContentType=application/vnd.openxmlformats-officedocument.spreadsheetml.printerSettings">
        <DigestMethod Algorithm="http://www.w3.org/2001/04/xmlenc#sha256"/>
        <DigestValue>ki451zjwRlhVfknUILEzz+g42p1TR9y51422BSshvxU=</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ki451zjwRlhVfknUILEzz+g42p1TR9y51422BSshvxU=</DigestValue>
      </Reference>
      <Reference URI="/xl/printerSettings/printerSettings437.bin?ContentType=application/vnd.openxmlformats-officedocument.spreadsheetml.printerSettings">
        <DigestMethod Algorithm="http://www.w3.org/2001/04/xmlenc#sha256"/>
        <DigestValue>1easXUpors9wW02Nqy5x8cLEF/3ZKBH0i2lLjO2Zsk8=</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AOaDuHtsifCB+3mFVZaFSjZ2jbySMm3+Pey0DhdCrvo=</DigestValue>
      </Reference>
      <Reference URI="/xl/printerSettings/printerSettings44.bin?ContentType=application/vnd.openxmlformats-officedocument.spreadsheetml.printerSettings">
        <DigestMethod Algorithm="http://www.w3.org/2001/04/xmlenc#sha256"/>
        <DigestValue>4sf+1AWluvbpxJKPd2Oye0vW/vjaIC4T1BxgDzXmoXg=</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4sf+1AWluvbpxJKPd2Oye0vW/vjaIC4T1BxgDzXmoXg=</DigestValue>
      </Reference>
      <Reference URI="/xl/printerSettings/printerSettings445.bin?ContentType=application/vnd.openxmlformats-officedocument.spreadsheetml.printerSettings">
        <DigestMethod Algorithm="http://www.w3.org/2001/04/xmlenc#sha256"/>
        <DigestValue>AOaDuHtsifCB+3mFVZaFSjZ2jbySMm3+Pey0DhdCrvo=</DigestValue>
      </Reference>
      <Reference URI="/xl/printerSettings/printerSettings446.bin?ContentType=application/vnd.openxmlformats-officedocument.spreadsheetml.printerSettings">
        <DigestMethod Algorithm="http://www.w3.org/2001/04/xmlenc#sha256"/>
        <DigestValue>AOaDuHtsifCB+3mFVZaFSjZ2jbySMm3+Pey0DhdCrvo=</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1easXUpors9wW02Nqy5x8cLEF/3ZKBH0i2lLjO2Zsk8=</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AOaDuHtsifCB+3mFVZaFSjZ2jbySMm3+Pey0DhdCrvo=</DigestValue>
      </Reference>
      <Reference URI="/xl/printerSettings/printerSettings450.bin?ContentType=application/vnd.openxmlformats-officedocument.spreadsheetml.printerSettings">
        <DigestMethod Algorithm="http://www.w3.org/2001/04/xmlenc#sha256"/>
        <DigestValue>MmAIL40KuwFClAfCfhlujgcNcoUbQL68fZhmNQIfQK8=</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MmAIL40KuwFClAfCfhlujgcNcoUbQL68fZhmNQIfQK8=</DigestValue>
      </Reference>
      <Reference URI="/xl/printerSettings/printerSettings453.bin?ContentType=application/vnd.openxmlformats-officedocument.spreadsheetml.printerSettings">
        <DigestMethod Algorithm="http://www.w3.org/2001/04/xmlenc#sha256"/>
        <DigestValue>MmAIL40KuwFClAfCfhlujgcNcoUbQL68fZhmNQIfQK8=</DigestValue>
      </Reference>
      <Reference URI="/xl/printerSettings/printerSettings454.bin?ContentType=application/vnd.openxmlformats-officedocument.spreadsheetml.printerSettings">
        <DigestMethod Algorithm="http://www.w3.org/2001/04/xmlenc#sha256"/>
        <DigestValue>MmAIL40KuwFClAfCfhlujgcNcoUbQL68fZhmNQIfQK8=</DigestValue>
      </Reference>
      <Reference URI="/xl/printerSettings/printerSettings455.bin?ContentType=application/vnd.openxmlformats-officedocument.spreadsheetml.printerSettings">
        <DigestMethod Algorithm="http://www.w3.org/2001/04/xmlenc#sha256"/>
        <DigestValue>4sf+1AWluvbpxJKPd2Oye0vW/vjaIC4T1BxgDzXmoXg=</DigestValue>
      </Reference>
      <Reference URI="/xl/printerSettings/printerSettings456.bin?ContentType=application/vnd.openxmlformats-officedocument.spreadsheetml.printerSettings">
        <DigestMethod Algorithm="http://www.w3.org/2001/04/xmlenc#sha256"/>
        <DigestValue>MmAIL40KuwFClAfCfhlujgcNcoUbQL68fZhmNQIfQK8=</DigestValue>
      </Reference>
      <Reference URI="/xl/printerSettings/printerSettings457.bin?ContentType=application/vnd.openxmlformats-officedocument.spreadsheetml.printerSettings">
        <DigestMethod Algorithm="http://www.w3.org/2001/04/xmlenc#sha256"/>
        <DigestValue>MmAIL40KuwFClAfCfhlujgcNcoUbQL68fZhmNQIfQK8=</DigestValue>
      </Reference>
      <Reference URI="/xl/printerSettings/printerSettings458.bin?ContentType=application/vnd.openxmlformats-officedocument.spreadsheetml.printerSettings">
        <DigestMethod Algorithm="http://www.w3.org/2001/04/xmlenc#sha256"/>
        <DigestValue>MmAIL40KuwFClAfCfhlujgcNcoUbQL68fZhmNQIfQK8=</DigestValue>
      </Reference>
      <Reference URI="/xl/printerSettings/printerSettings459.bin?ContentType=application/vnd.openxmlformats-officedocument.spreadsheetml.printerSettings">
        <DigestMethod Algorithm="http://www.w3.org/2001/04/xmlenc#sha256"/>
        <DigestValue>MmAIL40KuwFClAfCfhlujgcNcoUbQL68fZhmNQIfQK8=</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MmAIL40KuwFClAfCfhlujgcNcoUbQL68fZhmNQIfQK8=</DigestValue>
      </Reference>
      <Reference URI="/xl/printerSettings/printerSettings461.bin?ContentType=application/vnd.openxmlformats-officedocument.spreadsheetml.printerSettings">
        <DigestMethod Algorithm="http://www.w3.org/2001/04/xmlenc#sha256"/>
        <DigestValue>MmAIL40KuwFClAfCfhlujgcNcoUbQL68fZhmNQIfQK8=</DigestValue>
      </Reference>
      <Reference URI="/xl/printerSettings/printerSettings462.bin?ContentType=application/vnd.openxmlformats-officedocument.spreadsheetml.printerSettings">
        <DigestMethod Algorithm="http://www.w3.org/2001/04/xmlenc#sha256"/>
        <DigestValue>MmAIL40KuwFClAfCfhlujgcNcoUbQL68fZhmNQIfQK8=</DigestValue>
      </Reference>
      <Reference URI="/xl/printerSettings/printerSettings463.bin?ContentType=application/vnd.openxmlformats-officedocument.spreadsheetml.printerSettings">
        <DigestMethod Algorithm="http://www.w3.org/2001/04/xmlenc#sha256"/>
        <DigestValue>k5z4QFvXyp5vMq4FDANuvQxvNZ735cuotFRYxi91M4M=</DigestValue>
      </Reference>
      <Reference URI="/xl/printerSettings/printerSettings464.bin?ContentType=application/vnd.openxmlformats-officedocument.spreadsheetml.printerSettings">
        <DigestMethod Algorithm="http://www.w3.org/2001/04/xmlenc#sha256"/>
        <DigestValue>+n5QTe6/grUf3JPx5J0xBRGlKRI8XimZKbgxCQVlTOM=</DigestValue>
      </Reference>
      <Reference URI="/xl/printerSettings/printerSettings465.bin?ContentType=application/vnd.openxmlformats-officedocument.spreadsheetml.printerSettings">
        <DigestMethod Algorithm="http://www.w3.org/2001/04/xmlenc#sha256"/>
        <DigestValue>MmAIL40KuwFClAfCfhlujgcNcoUbQL68fZhmNQIfQK8=</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MmAIL40KuwFClAfCfhlujgcNcoUbQL68fZhmNQIfQK8=</DigestValue>
      </Reference>
      <Reference URI="/xl/printerSettings/printerSettings469.bin?ContentType=application/vnd.openxmlformats-officedocument.spreadsheetml.printerSettings">
        <DigestMethod Algorithm="http://www.w3.org/2001/04/xmlenc#sha256"/>
        <DigestValue>1easXUpors9wW02Nqy5x8cLEF/3ZKBH0i2lLjO2Zsk8=</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AOaDuHtsifCB+3mFVZaFSjZ2jbySMm3+Pey0DhdCrvo=</DigestValue>
      </Reference>
      <Reference URI="/xl/printerSettings/printerSettings478.bin?ContentType=application/vnd.openxmlformats-officedocument.spreadsheetml.printerSettings">
        <DigestMethod Algorithm="http://www.w3.org/2001/04/xmlenc#sha256"/>
        <DigestValue>AOaDuHtsifCB+3mFVZaFSjZ2jbySMm3+Pey0DhdCrvo=</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MqlMFcdOU724y+XT0A1fb7kjq67gysaEXySjCDCzorU=</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6HGumsjBk9X1CzCPpkG1pJTBdVyGv7gAJ+RWNO+yDTc=</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k5z4QFvXyp5vMq4FDANuvQxvNZ735cuotFRYxi91M4M=</DigestValue>
      </Reference>
      <Reference URI="/xl/printerSettings/printerSettings491.bin?ContentType=application/vnd.openxmlformats-officedocument.spreadsheetml.printerSettings">
        <DigestMethod Algorithm="http://www.w3.org/2001/04/xmlenc#sha256"/>
        <DigestValue>+n5QTe6/grUf3JPx5J0xBRGlKRI8XimZKbgxCQVlTOM=</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6HGumsjBk9X1CzCPpkG1pJTBdVyGv7gAJ+RWNO+yDTc=</DigestValue>
      </Reference>
      <Reference URI="/xl/printerSettings/printerSettings495.bin?ContentType=application/vnd.openxmlformats-officedocument.spreadsheetml.printerSettings">
        <DigestMethod Algorithm="http://www.w3.org/2001/04/xmlenc#sha256"/>
        <DigestValue>MqlMFcdOU724y+XT0A1fb7kjq67gysaEXySjCDCzorU=</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AOaDuHtsifCB+3mFVZaFSjZ2jbySMm3+Pey0DhdCrvo=</DigestValue>
      </Reference>
      <Reference URI="/xl/printerSettings/printerSettings498.bin?ContentType=application/vnd.openxmlformats-officedocument.spreadsheetml.printerSettings">
        <DigestMethod Algorithm="http://www.w3.org/2001/04/xmlenc#sha256"/>
        <DigestValue>4sf+1AWluvbpxJKPd2Oye0vW/vjaIC4T1BxgDzXmoXg=</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4sf+1AWluvbpxJKPd2Oye0vW/vjaIC4T1BxgDzXmoXg=</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4sf+1AWluvbpxJKPd2Oye0vW/vjaIC4T1BxgDzXmoXg=</DigestValue>
      </Reference>
      <Reference URI="/xl/printerSettings/printerSettings503.bin?ContentType=application/vnd.openxmlformats-officedocument.spreadsheetml.printerSettings">
        <DigestMethod Algorithm="http://www.w3.org/2001/04/xmlenc#sha256"/>
        <DigestValue>AOaDuHtsifCB+3mFVZaFSjZ2jbySMm3+Pey0DhdCrvo=</DigestValue>
      </Reference>
      <Reference URI="/xl/printerSettings/printerSettings504.bin?ContentType=application/vnd.openxmlformats-officedocument.spreadsheetml.printerSettings">
        <DigestMethod Algorithm="http://www.w3.org/2001/04/xmlenc#sha256"/>
        <DigestValue>AOaDuHtsifCB+3mFVZaFSjZ2jbySMm3+Pey0DhdCrvo=</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1easXUpors9wW02Nqy5x8cLEF/3ZKBH0i2lLjO2Zsk8=</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6HGumsjBk9X1CzCPpkG1pJTBdVyGv7gAJ+RWNO+yDTc=</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AOaDuHtsifCB+3mFVZaFSjZ2jbySMm3+Pey0DhdCrvo=</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4sf+1AWluvbpxJKPd2Oye0vW/vjaIC4T1BxgDzXmoXg=</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6HGumsjBk9X1CzCPpkG1pJTBdVyGv7gAJ+RWNO+yDTc=</DigestValue>
      </Reference>
      <Reference URI="/xl/printerSettings/printerSettings515.bin?ContentType=application/vnd.openxmlformats-officedocument.spreadsheetml.printerSettings">
        <DigestMethod Algorithm="http://www.w3.org/2001/04/xmlenc#sha256"/>
        <DigestValue>6HGumsjBk9X1CzCPpkG1pJTBdVyGv7gAJ+RWNO+yDTc=</DigestValue>
      </Reference>
      <Reference URI="/xl/printerSettings/printerSettings516.bin?ContentType=application/vnd.openxmlformats-officedocument.spreadsheetml.printerSettings">
        <DigestMethod Algorithm="http://www.w3.org/2001/04/xmlenc#sha256"/>
        <DigestValue>6HGumsjBk9X1CzCPpkG1pJTBdVyGv7gAJ+RWNO+yDTc=</DigestValue>
      </Reference>
      <Reference URI="/xl/printerSettings/printerSettings517.bin?ContentType=application/vnd.openxmlformats-officedocument.spreadsheetml.printerSettings">
        <DigestMethod Algorithm="http://www.w3.org/2001/04/xmlenc#sha256"/>
        <DigestValue>k5z4QFvXyp5vMq4FDANuvQxvNZ735cuotFRYxi91M4M=</DigestValue>
      </Reference>
      <Reference URI="/xl/printerSettings/printerSettings518.bin?ContentType=application/vnd.openxmlformats-officedocument.spreadsheetml.printerSettings">
        <DigestMethod Algorithm="http://www.w3.org/2001/04/xmlenc#sha256"/>
        <DigestValue>+n5QTe6/grUf3JPx5J0xBRGlKRI8XimZKbgxCQVlTOM=</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AOaDuHtsifCB+3mFVZaFSjZ2jbySMm3+Pey0DhdCrvo=</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6HGumsjBk9X1CzCPpkG1pJTBdVyGv7gAJ+RWNO+yDTc=</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AOaDuHtsifCB+3mFVZaFSjZ2jbySMm3+Pey0DhdCrvo=</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olVzO14YzbBV9lyv2+iYJUax50tLLM5nhgg3hHHh9hE=</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4sf+1AWluvbpxJKPd2Oye0vW/vjaIC4T1BxgDzXmoXg=</DigestValue>
      </Reference>
      <Reference URI="/xl/printerSettings/printerSettings530.bin?ContentType=application/vnd.openxmlformats-officedocument.spreadsheetml.printerSettings">
        <DigestMethod Algorithm="http://www.w3.org/2001/04/xmlenc#sha256"/>
        <DigestValue>AOaDuHtsifCB+3mFVZaFSjZ2jbySMm3+Pey0DhdCrvo=</DigestValue>
      </Reference>
      <Reference URI="/xl/printerSettings/printerSettings531.bin?ContentType=application/vnd.openxmlformats-officedocument.spreadsheetml.printerSettings">
        <DigestMethod Algorithm="http://www.w3.org/2001/04/xmlenc#sha256"/>
        <DigestValue>AOaDuHtsifCB+3mFVZaFSjZ2jbySMm3+Pey0DhdCrvo=</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1easXUpors9wW02Nqy5x8cLEF/3ZKBH0i2lLjO2Zsk8=</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1easXUpors9wW02Nqy5x8cLEF/3ZKBH0i2lLjO2Zsk8=</DigestValue>
      </Reference>
      <Reference URI="/xl/printerSettings/printerSettings536.bin?ContentType=application/vnd.openxmlformats-officedocument.spreadsheetml.printerSettings">
        <DigestMethod Algorithm="http://www.w3.org/2001/04/xmlenc#sha256"/>
        <DigestValue>4sf+1AWluvbpxJKPd2Oye0vW/vjaIC4T1BxgDzXmoXg=</DigestValue>
      </Reference>
      <Reference URI="/xl/printerSettings/printerSettings537.bin?ContentType=application/vnd.openxmlformats-officedocument.spreadsheetml.printerSettings">
        <DigestMethod Algorithm="http://www.w3.org/2001/04/xmlenc#sha256"/>
        <DigestValue>olVzO14YzbBV9lyv2+iYJUax50tLLM5nhgg3hHHh9hE=</DigestValue>
      </Reference>
      <Reference URI="/xl/printerSettings/printerSettings538.bin?ContentType=application/vnd.openxmlformats-officedocument.spreadsheetml.printerSettings">
        <DigestMethod Algorithm="http://www.w3.org/2001/04/xmlenc#sha256"/>
        <DigestValue>4sf+1AWluvbpxJKPd2Oye0vW/vjaIC4T1BxgDzXmoXg=</DigestValue>
      </Reference>
      <Reference URI="/xl/printerSettings/printerSettings539.bin?ContentType=application/vnd.openxmlformats-officedocument.spreadsheetml.printerSettings">
        <DigestMethod Algorithm="http://www.w3.org/2001/04/xmlenc#sha256"/>
        <DigestValue>+n5QTe6/grUf3JPx5J0xBRGlKRI8XimZKbgxCQVlTOM=</DigestValue>
      </Reference>
      <Reference URI="/xl/printerSettings/printerSettings54.bin?ContentType=application/vnd.openxmlformats-officedocument.spreadsheetml.printerSettings">
        <DigestMethod Algorithm="http://www.w3.org/2001/04/xmlenc#sha256"/>
        <DigestValue>1easXUpors9wW02Nqy5x8cLEF/3ZKBH0i2lLjO2Zsk8=</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4sf+1AWluvbpxJKPd2Oye0vW/vjaIC4T1BxgDzXmoXg=</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1easXUpors9wW02Nqy5x8cLEF/3ZKBH0i2lLjO2Zsk8=</DigestValue>
      </Reference>
      <Reference URI="/xl/printerSettings/printerSettings544.bin?ContentType=application/vnd.openxmlformats-officedocument.spreadsheetml.printerSettings">
        <DigestMethod Algorithm="http://www.w3.org/2001/04/xmlenc#sha256"/>
        <DigestValue>1easXUpors9wW02Nqy5x8cLEF/3ZKBH0i2lLjO2Zsk8=</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AOaDuHtsifCB+3mFVZaFSjZ2jbySMm3+Pey0DhdCrvo=</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olVzO14YzbBV9lyv2+iYJUax50tLLM5nhgg3hHHh9hE=</DigestValue>
      </Reference>
      <Reference URI="/xl/printerSettings/printerSettings549.bin?ContentType=application/vnd.openxmlformats-officedocument.spreadsheetml.printerSettings">
        <DigestMethod Algorithm="http://www.w3.org/2001/04/xmlenc#sha256"/>
        <DigestValue>olVzO14YzbBV9lyv2+iYJUax50tLLM5nhgg3hHHh9hE=</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8GxkY5aNhNEnoEVYHUJIUahyjoG+SZPiNovYigm2zjw=</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AOaDuHtsifCB+3mFVZaFSjZ2jbySMm3+Pey0DhdCrvo=</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1easXUpors9wW02Nqy5x8cLEF/3ZKBH0i2lLjO2Zsk8=</DigestValue>
      </Reference>
      <Reference URI="/xl/printerSettings/printerSettings556.bin?ContentType=application/vnd.openxmlformats-officedocument.spreadsheetml.printerSettings">
        <DigestMethod Algorithm="http://www.w3.org/2001/04/xmlenc#sha256"/>
        <DigestValue>4sf+1AWluvbpxJKPd2Oye0vW/vjaIC4T1BxgDzXmoXg=</DigestValue>
      </Reference>
      <Reference URI="/xl/printerSettings/printerSettings557.bin?ContentType=application/vnd.openxmlformats-officedocument.spreadsheetml.printerSettings">
        <DigestMethod Algorithm="http://www.w3.org/2001/04/xmlenc#sha256"/>
        <DigestValue>1easXUpors9wW02Nqy5x8cLEF/3ZKBH0i2lLjO2Zsk8=</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1easXUpors9wW02Nqy5x8cLEF/3ZKBH0i2lLjO2Zsk8=</DigestValue>
      </Reference>
      <Reference URI="/xl/printerSettings/printerSettings564.bin?ContentType=application/vnd.openxmlformats-officedocument.spreadsheetml.printerSettings">
        <DigestMethod Algorithm="http://www.w3.org/2001/04/xmlenc#sha256"/>
        <DigestValue>1easXUpors9wW02Nqy5x8cLEF/3ZKBH0i2lLjO2Zsk8=</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AOaDuHtsifCB+3mFVZaFSjZ2jbySMm3+Pey0DhdCrvo=</DigestValue>
      </Reference>
      <Reference URI="/xl/printerSettings/printerSettings567.bin?ContentType=application/vnd.openxmlformats-officedocument.spreadsheetml.printerSettings">
        <DigestMethod Algorithm="http://www.w3.org/2001/04/xmlenc#sha256"/>
        <DigestValue>4sf+1AWluvbpxJKPd2Oye0vW/vjaIC4T1BxgDzXmoXg=</DigestValue>
      </Reference>
      <Reference URI="/xl/printerSettings/printerSettings568.bin?ContentType=application/vnd.openxmlformats-officedocument.spreadsheetml.printerSettings">
        <DigestMethod Algorithm="http://www.w3.org/2001/04/xmlenc#sha256"/>
        <DigestValue>8GxkY5aNhNEnoEVYHUJIUahyjoG+SZPiNovYigm2zjw=</DigestValue>
      </Reference>
      <Reference URI="/xl/printerSettings/printerSettings569.bin?ContentType=application/vnd.openxmlformats-officedocument.spreadsheetml.printerSettings">
        <DigestMethod Algorithm="http://www.w3.org/2001/04/xmlenc#sha256"/>
        <DigestValue>8GxkY5aNhNEnoEVYHUJIUahyjoG+SZPiNovYigm2zjw=</DigestValue>
      </Reference>
      <Reference URI="/xl/printerSettings/printerSettings57.bin?ContentType=application/vnd.openxmlformats-officedocument.spreadsheetml.printerSettings">
        <DigestMethod Algorithm="http://www.w3.org/2001/04/xmlenc#sha256"/>
        <DigestValue>4sf+1AWluvbpxJKPd2Oye0vW/vjaIC4T1BxgDzXmoXg=</DigestValue>
      </Reference>
      <Reference URI="/xl/printerSettings/printerSettings570.bin?ContentType=application/vnd.openxmlformats-officedocument.spreadsheetml.printerSettings">
        <DigestMethod Algorithm="http://www.w3.org/2001/04/xmlenc#sha256"/>
        <DigestValue>4sf+1AWluvbpxJKPd2Oye0vW/vjaIC4T1BxgDzXmoXg=</DigestValue>
      </Reference>
      <Reference URI="/xl/printerSettings/printerSettings571.bin?ContentType=application/vnd.openxmlformats-officedocument.spreadsheetml.printerSettings">
        <DigestMethod Algorithm="http://www.w3.org/2001/04/xmlenc#sha256"/>
        <DigestValue>AOaDuHtsifCB+3mFVZaFSjZ2jbySMm3+Pey0DhdCrvo=</DigestValue>
      </Reference>
      <Reference URI="/xl/printerSettings/printerSettings572.bin?ContentType=application/vnd.openxmlformats-officedocument.spreadsheetml.printerSettings">
        <DigestMethod Algorithm="http://www.w3.org/2001/04/xmlenc#sha256"/>
        <DigestValue>AOaDuHtsifCB+3mFVZaFSjZ2jbySMm3+Pey0DhdCrvo=</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1easXUpors9wW02Nqy5x8cLEF/3ZKBH0i2lLjO2Zsk8=</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1easXUpors9wW02Nqy5x8cLEF/3ZKBH0i2lLjO2Zsk8=</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6HGumsjBk9X1CzCPpkG1pJTBdVyGv7gAJ+RWNO+yDTc=</DigestValue>
      </Reference>
      <Reference URI="/xl/printerSettings/printerSettings580.bin?ContentType=application/vnd.openxmlformats-officedocument.spreadsheetml.printerSettings">
        <DigestMethod Algorithm="http://www.w3.org/2001/04/xmlenc#sha256"/>
        <DigestValue>4sf+1AWluvbpxJKPd2Oye0vW/vjaIC4T1BxgDzXmoXg=</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1easXUpors9wW02Nqy5x8cLEF/3ZKBH0i2lLjO2Zsk8=</DigestValue>
      </Reference>
      <Reference URI="/xl/printerSettings/printerSettings583.bin?ContentType=application/vnd.openxmlformats-officedocument.spreadsheetml.printerSettings">
        <DigestMethod Algorithm="http://www.w3.org/2001/04/xmlenc#sha256"/>
        <DigestValue>1easXUpors9wW02Nqy5x8cLEF/3ZKBH0i2lLjO2Zsk8=</DigestValue>
      </Reference>
      <Reference URI="/xl/printerSettings/printerSettings584.bin?ContentType=application/vnd.openxmlformats-officedocument.spreadsheetml.printerSettings">
        <DigestMethod Algorithm="http://www.w3.org/2001/04/xmlenc#sha256"/>
        <DigestValue>4sf+1AWluvbpxJKPd2Oye0vW/vjaIC4T1BxgDzXmoXg=</DigestValue>
      </Reference>
      <Reference URI="/xl/printerSettings/printerSettings585.bin?ContentType=application/vnd.openxmlformats-officedocument.spreadsheetml.printerSettings">
        <DigestMethod Algorithm="http://www.w3.org/2001/04/xmlenc#sha256"/>
        <DigestValue>AOaDuHtsifCB+3mFVZaFSjZ2jbySMm3+Pey0DhdCrvo=</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AOaDuHtsifCB+3mFVZaFSjZ2jbySMm3+Pey0DhdCrvo=</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AOaDuHtsifCB+3mFVZaFSjZ2jbySMm3+Pey0DhdCrvo=</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1easXUpors9wW02Nqy5x8cLEF/3ZKBH0i2lLjO2Zsk8=</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BsIAjKOA+fRd+S8nF8NlmZ2fAwRQrX2fbojeS8s8IHY=</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+qz51KCQnZTjgrS1g4SKzjcASC9Lf3Y9XDV+3r0gQiE=</DigestValue>
      </Reference>
      <Reference URI="/xl/printerSettings/printerSettings598.bin?ContentType=application/vnd.openxmlformats-officedocument.spreadsheetml.printerSettings">
        <DigestMethod Algorithm="http://www.w3.org/2001/04/xmlenc#sha256"/>
        <DigestValue>+n5QTe6/grUf3JPx5J0xBRGlKRI8XimZKbgxCQVlTOM=</DigestValue>
      </Reference>
      <Reference URI="/xl/printerSettings/printerSettings599.bin?ContentType=application/vnd.openxmlformats-officedocument.spreadsheetml.printerSettings">
        <DigestMethod Algorithm="http://www.w3.org/2001/04/xmlenc#sha256"/>
        <DigestValue>BsIAjKOA+fRd+S8nF8NlmZ2fAwRQrX2fbojeS8s8IHY=</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1easXUpors9wW02Nqy5x8cLEF/3ZKBH0i2lLjO2Zsk8=</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AOaDuHtsifCB+3mFVZaFSjZ2jbySMm3+Pey0DhdCrvo=</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4sf+1AWluvbpxJKPd2Oye0vW/vjaIC4T1BxgDzXmoXg=</DigestValue>
      </Reference>
      <Reference URI="/xl/printerSettings/printerSettings610.bin?ContentType=application/vnd.openxmlformats-officedocument.spreadsheetml.printerSettings">
        <DigestMethod Algorithm="http://www.w3.org/2001/04/xmlenc#sha256"/>
        <DigestValue>AOaDuHtsifCB+3mFVZaFSjZ2jbySMm3+Pey0DhdCrvo=</DigestValue>
      </Reference>
      <Reference URI="/xl/printerSettings/printerSettings611.bin?ContentType=application/vnd.openxmlformats-officedocument.spreadsheetml.printerSettings">
        <DigestMethod Algorithm="http://www.w3.org/2001/04/xmlenc#sha256"/>
        <DigestValue>AOaDuHtsifCB+3mFVZaFSjZ2jbySMm3+Pey0DhdCrvo=</DigestValue>
      </Reference>
      <Reference URI="/xl/printerSettings/printerSettings612.bin?ContentType=application/vnd.openxmlformats-officedocument.spreadsheetml.printerSettings">
        <DigestMethod Algorithm="http://www.w3.org/2001/04/xmlenc#sha256"/>
        <DigestValue>4sf+1AWluvbpxJKPd2Oye0vW/vjaIC4T1BxgDzXmoXg=</DigestValue>
      </Reference>
      <Reference URI="/xl/printerSettings/printerSettings613.bin?ContentType=application/vnd.openxmlformats-officedocument.spreadsheetml.printerSettings">
        <DigestMethod Algorithm="http://www.w3.org/2001/04/xmlenc#sha256"/>
        <DigestValue>1easXUpors9wW02Nqy5x8cLEF/3ZKBH0i2lLjO2Zsk8=</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6HGumsjBk9X1CzCPpkG1pJTBdVyGv7gAJ+RWNO+yDTc=</DigestValue>
      </Reference>
      <Reference URI="/xl/printerSettings/printerSettings616.bin?ContentType=application/vnd.openxmlformats-officedocument.spreadsheetml.printerSettings">
        <DigestMethod Algorithm="http://www.w3.org/2001/04/xmlenc#sha256"/>
        <DigestValue>4sf+1AWluvbpxJKPd2Oye0vW/vjaIC4T1BxgDzXmoXg=</DigestValue>
      </Reference>
      <Reference URI="/xl/printerSettings/printerSettings617.bin?ContentType=application/vnd.openxmlformats-officedocument.spreadsheetml.printerSettings">
        <DigestMethod Algorithm="http://www.w3.org/2001/04/xmlenc#sha256"/>
        <DigestValue>6HGumsjBk9X1CzCPpkG1pJTBdVyGv7gAJ+RWNO+yDTc=</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4sf+1AWluvbpxJKPd2Oye0vW/vjaIC4T1BxgDzXmoXg=</DigestValue>
      </Reference>
      <Reference URI="/xl/printerSettings/printerSettings621.bin?ContentType=application/vnd.openxmlformats-officedocument.spreadsheetml.printerSettings">
        <DigestMethod Algorithm="http://www.w3.org/2001/04/xmlenc#sha256"/>
        <DigestValue>6HGumsjBk9X1CzCPpkG1pJTBdVyGv7gAJ+RWNO+yDTc=</DigestValue>
      </Reference>
      <Reference URI="/xl/printerSettings/printerSettings622.bin?ContentType=application/vnd.openxmlformats-officedocument.spreadsheetml.printerSettings">
        <DigestMethod Algorithm="http://www.w3.org/2001/04/xmlenc#sha256"/>
        <DigestValue>6HGumsjBk9X1CzCPpkG1pJTBdVyGv7gAJ+RWNO+yDTc=</DigestValue>
      </Reference>
      <Reference URI="/xl/printerSettings/printerSettings623.bin?ContentType=application/vnd.openxmlformats-officedocument.spreadsheetml.printerSettings">
        <DigestMethod Algorithm="http://www.w3.org/2001/04/xmlenc#sha256"/>
        <DigestValue>6HGumsjBk9X1CzCPpkG1pJTBdVyGv7gAJ+RWNO+yDTc=</DigestValue>
      </Reference>
      <Reference URI="/xl/printerSettings/printerSettings624.bin?ContentType=application/vnd.openxmlformats-officedocument.spreadsheetml.printerSettings">
        <DigestMethod Algorithm="http://www.w3.org/2001/04/xmlenc#sha256"/>
        <DigestValue>6HGumsjBk9X1CzCPpkG1pJTBdVyGv7gAJ+RWNO+yDTc=</DigestValue>
      </Reference>
      <Reference URI="/xl/printerSettings/printerSettings625.bin?ContentType=application/vnd.openxmlformats-officedocument.spreadsheetml.printerSettings">
        <DigestMethod Algorithm="http://www.w3.org/2001/04/xmlenc#sha256"/>
        <DigestValue>6HGumsjBk9X1CzCPpkG1pJTBdVyGv7gAJ+RWNO+yDTc=</DigestValue>
      </Reference>
      <Reference URI="/xl/printerSettings/printerSettings626.bin?ContentType=application/vnd.openxmlformats-officedocument.spreadsheetml.printerSettings">
        <DigestMethod Algorithm="http://www.w3.org/2001/04/xmlenc#sha256"/>
        <DigestValue>6HGumsjBk9X1CzCPpkG1pJTBdVyGv7gAJ+RWNO+yDTc=</DigestValue>
      </Reference>
      <Reference URI="/xl/printerSettings/printerSettings627.bin?ContentType=application/vnd.openxmlformats-officedocument.spreadsheetml.printerSettings">
        <DigestMethod Algorithm="http://www.w3.org/2001/04/xmlenc#sha256"/>
        <DigestValue>6HGumsjBk9X1CzCPpkG1pJTBdVyGv7gAJ+RWNO+yDTc=</DigestValue>
      </Reference>
      <Reference URI="/xl/printerSettings/printerSettings628.bin?ContentType=application/vnd.openxmlformats-officedocument.spreadsheetml.printerSettings">
        <DigestMethod Algorithm="http://www.w3.org/2001/04/xmlenc#sha256"/>
        <DigestValue>+qz51KCQnZTjgrS1g4SKzjcASC9Lf3Y9XDV+3r0gQiE=</DigestValue>
      </Reference>
      <Reference URI="/xl/printerSettings/printerSettings629.bin?ContentType=application/vnd.openxmlformats-officedocument.spreadsheetml.printerSettings">
        <DigestMethod Algorithm="http://www.w3.org/2001/04/xmlenc#sha256"/>
        <DigestValue>+n5QTe6/grUf3JPx5J0xBRGlKRI8XimZKbgxCQVlTOM=</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6HGumsjBk9X1CzCPpkG1pJTBdVyGv7gAJ+RWNO+yDTc=</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6HGumsjBk9X1CzCPpkG1pJTBdVyGv7gAJ+RWNO+yDTc=</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AOaDuHtsifCB+3mFVZaFSjZ2jbySMm3+Pey0DhdCrvo=</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4sf+1AWluvbpxJKPd2Oye0vW/vjaIC4T1BxgDzXmoXg=</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tqRCJ6NYWFyhg0LZiu9kApQNB0g986FIBqUUqSZhLZI=</DigestValue>
      </Reference>
      <Reference URI="/xl/printerSettings/printerSettings641.bin?ContentType=application/vnd.openxmlformats-officedocument.spreadsheetml.printerSettings">
        <DigestMethod Algorithm="http://www.w3.org/2001/04/xmlenc#sha256"/>
        <DigestValue>of7e69Q2YUK5wnpjK1sjfpK0R8ZDHUF6X025UwUgeiI=</DigestValue>
      </Reference>
      <Reference URI="/xl/printerSettings/printerSettings642.bin?ContentType=application/vnd.openxmlformats-officedocument.spreadsheetml.printerSettings">
        <DigestMethod Algorithm="http://www.w3.org/2001/04/xmlenc#sha256"/>
        <DigestValue>bLVNAV8VJwtMVmiOBiMQdFszUCDIW1hxymk7IrHKLZ4=</DigestValue>
      </Reference>
      <Reference URI="/xl/printerSettings/printerSettings643.bin?ContentType=application/vnd.openxmlformats-officedocument.spreadsheetml.printerSettings">
        <DigestMethod Algorithm="http://www.w3.org/2001/04/xmlenc#sha256"/>
        <DigestValue>bLVNAV8VJwtMVmiOBiMQdFszUCDIW1hxymk7IrHKLZ4=</DigestValue>
      </Reference>
      <Reference URI="/xl/printerSettings/printerSettings644.bin?ContentType=application/vnd.openxmlformats-officedocument.spreadsheetml.printerSettings">
        <DigestMethod Algorithm="http://www.w3.org/2001/04/xmlenc#sha256"/>
        <DigestValue>of7e69Q2YUK5wnpjK1sjfpK0R8ZDHUF6X025UwUgeiI=</DigestValue>
      </Reference>
      <Reference URI="/xl/printerSettings/printerSettings645.bin?ContentType=application/vnd.openxmlformats-officedocument.spreadsheetml.printerSettings">
        <DigestMethod Algorithm="http://www.w3.org/2001/04/xmlenc#sha256"/>
        <DigestValue>iymKb5/28bEaNaKalmA5LN8vLzkw8JbPPGU9ZqhD6cA=</DigestValue>
      </Reference>
      <Reference URI="/xl/printerSettings/printerSettings646.bin?ContentType=application/vnd.openxmlformats-officedocument.spreadsheetml.printerSettings">
        <DigestMethod Algorithm="http://www.w3.org/2001/04/xmlenc#sha256"/>
        <DigestValue>of7e69Q2YUK5wnpjK1sjfpK0R8ZDHUF6X025UwUgeiI=</DigestValue>
      </Reference>
      <Reference URI="/xl/printerSettings/printerSettings647.bin?ContentType=application/vnd.openxmlformats-officedocument.spreadsheetml.printerSettings">
        <DigestMethod Algorithm="http://www.w3.org/2001/04/xmlenc#sha256"/>
        <DigestValue>iymKb5/28bEaNaKalmA5LN8vLzkw8JbPPGU9ZqhD6cA=</DigestValue>
      </Reference>
      <Reference URI="/xl/printerSettings/printerSettings648.bin?ContentType=application/vnd.openxmlformats-officedocument.spreadsheetml.printerSettings">
        <DigestMethod Algorithm="http://www.w3.org/2001/04/xmlenc#sha256"/>
        <DigestValue>of7e69Q2YUK5wnpjK1sjfpK0R8ZDHUF6X025UwUgeiI=</DigestValue>
      </Reference>
      <Reference URI="/xl/printerSettings/printerSettings649.bin?ContentType=application/vnd.openxmlformats-officedocument.spreadsheetml.printerSettings">
        <DigestMethod Algorithm="http://www.w3.org/2001/04/xmlenc#sha256"/>
        <DigestValue>z6IYKP1LJhaUWbkOpEZD1FV7WrvU4y3OO7KfqpNLK/A=</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of7e69Q2YUK5wnpjK1sjfpK0R8ZDHUF6X025UwUgeiI=</DigestValue>
      </Reference>
      <Reference URI="/xl/printerSettings/printerSettings651.bin?ContentType=application/vnd.openxmlformats-officedocument.spreadsheetml.printerSettings">
        <DigestMethod Algorithm="http://www.w3.org/2001/04/xmlenc#sha256"/>
        <DigestValue>ifFw/UNXJPpaHH+uaxx1y1rPwjg/yn5QlflMbaVq85M=</DigestValue>
      </Reference>
      <Reference URI="/xl/printerSettings/printerSettings652.bin?ContentType=application/vnd.openxmlformats-officedocument.spreadsheetml.printerSettings">
        <DigestMethod Algorithm="http://www.w3.org/2001/04/xmlenc#sha256"/>
        <DigestValue>of7e69Q2YUK5wnpjK1sjfpK0R8ZDHUF6X025UwUgeiI=</DigestValue>
      </Reference>
      <Reference URI="/xl/printerSettings/printerSettings653.bin?ContentType=application/vnd.openxmlformats-officedocument.spreadsheetml.printerSettings">
        <DigestMethod Algorithm="http://www.w3.org/2001/04/xmlenc#sha256"/>
        <DigestValue>ifFw/UNXJPpaHH+uaxx1y1rPwjg/yn5QlflMbaVq85M=</DigestValue>
      </Reference>
      <Reference URI="/xl/printerSettings/printerSettings654.bin?ContentType=application/vnd.openxmlformats-officedocument.spreadsheetml.printerSettings">
        <DigestMethod Algorithm="http://www.w3.org/2001/04/xmlenc#sha256"/>
        <DigestValue>ifFw/UNXJPpaHH+uaxx1y1rPwjg/yn5QlflMbaVq85M=</DigestValue>
      </Reference>
      <Reference URI="/xl/printerSettings/printerSettings655.bin?ContentType=application/vnd.openxmlformats-officedocument.spreadsheetml.printerSettings">
        <DigestMethod Algorithm="http://www.w3.org/2001/04/xmlenc#sha256"/>
        <DigestValue>of7e69Q2YUK5wnpjK1sjfpK0R8ZDHUF6X025UwUgeiI=</DigestValue>
      </Reference>
      <Reference URI="/xl/printerSettings/printerSettings656.bin?ContentType=application/vnd.openxmlformats-officedocument.spreadsheetml.printerSettings">
        <DigestMethod Algorithm="http://www.w3.org/2001/04/xmlenc#sha256"/>
        <DigestValue>of7e69Q2YUK5wnpjK1sjfpK0R8ZDHUF6X025UwUgeiI=</DigestValue>
      </Reference>
      <Reference URI="/xl/printerSettings/printerSettings657.bin?ContentType=application/vnd.openxmlformats-officedocument.spreadsheetml.printerSettings">
        <DigestMethod Algorithm="http://www.w3.org/2001/04/xmlenc#sha256"/>
        <DigestValue>iymKb5/28bEaNaKalmA5LN8vLzkw8JbPPGU9ZqhD6cA=</DigestValue>
      </Reference>
      <Reference URI="/xl/printerSettings/printerSettings658.bin?ContentType=application/vnd.openxmlformats-officedocument.spreadsheetml.printerSettings">
        <DigestMethod Algorithm="http://www.w3.org/2001/04/xmlenc#sha256"/>
        <DigestValue>iymKb5/28bEaNaKalmA5LN8vLzkw8JbPPGU9ZqhD6cA=</DigestValue>
      </Reference>
      <Reference URI="/xl/printerSettings/printerSettings659.bin?ContentType=application/vnd.openxmlformats-officedocument.spreadsheetml.printerSettings">
        <DigestMethod Algorithm="http://www.w3.org/2001/04/xmlenc#sha256"/>
        <DigestValue>of7e69Q2YUK5wnpjK1sjfpK0R8ZDHUF6X025UwUgeiI=</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bLVNAV8VJwtMVmiOBiMQdFszUCDIW1hxymk7IrHKLZ4=</DigestValue>
      </Reference>
      <Reference URI="/xl/printerSettings/printerSettings661.bin?ContentType=application/vnd.openxmlformats-officedocument.spreadsheetml.printerSettings">
        <DigestMethod Algorithm="http://www.w3.org/2001/04/xmlenc#sha256"/>
        <DigestValue>of7e69Q2YUK5wnpjK1sjfpK0R8ZDHUF6X025UwUgeiI=</DigestValue>
      </Reference>
      <Reference URI="/xl/printerSettings/printerSettings662.bin?ContentType=application/vnd.openxmlformats-officedocument.spreadsheetml.printerSettings">
        <DigestMethod Algorithm="http://www.w3.org/2001/04/xmlenc#sha256"/>
        <DigestValue>tqRCJ6NYWFyhg0LZiu9kApQNB0g986FIBqUUqSZhLZI=</DigestValue>
      </Reference>
      <Reference URI="/xl/printerSettings/printerSettings663.bin?ContentType=application/vnd.openxmlformats-officedocument.spreadsheetml.printerSettings">
        <DigestMethod Algorithm="http://www.w3.org/2001/04/xmlenc#sha256"/>
        <DigestValue>tqRCJ6NYWFyhg0LZiu9kApQNB0g986FIBqUUqSZhLZI=</DigestValue>
      </Reference>
      <Reference URI="/xl/printerSettings/printerSettings664.bin?ContentType=application/vnd.openxmlformats-officedocument.spreadsheetml.printerSettings">
        <DigestMethod Algorithm="http://www.w3.org/2001/04/xmlenc#sha256"/>
        <DigestValue>H3An+C7tBcBeSpEymAszO6PvdCgqobIC9NSPkiZ+tek=</DigestValue>
      </Reference>
      <Reference URI="/xl/printerSettings/printerSettings665.bin?ContentType=application/vnd.openxmlformats-officedocument.spreadsheetml.printerSettings">
        <DigestMethod Algorithm="http://www.w3.org/2001/04/xmlenc#sha256"/>
        <DigestValue>VQQFUkskIxPMBqKCj896f9FJ5pTZmUEr/J/2Mwz07Ks=</DigestValue>
      </Reference>
      <Reference URI="/xl/printerSettings/printerSettings666.bin?ContentType=application/vnd.openxmlformats-officedocument.spreadsheetml.printerSettings">
        <DigestMethod Algorithm="http://www.w3.org/2001/04/xmlenc#sha256"/>
        <DigestValue>rIFM0HglwlPrDPL+rw1hHS7uFM31eP6Ed+eI7ZidXX0=</DigestValue>
      </Reference>
      <Reference URI="/xl/printerSettings/printerSettings667.bin?ContentType=application/vnd.openxmlformats-officedocument.spreadsheetml.printerSettings">
        <DigestMethod Algorithm="http://www.w3.org/2001/04/xmlenc#sha256"/>
        <DigestValue>rIFM0HglwlPrDPL+rw1hHS7uFM31eP6Ed+eI7ZidXX0=</DigestValue>
      </Reference>
      <Reference URI="/xl/printerSettings/printerSettings668.bin?ContentType=application/vnd.openxmlformats-officedocument.spreadsheetml.printerSettings">
        <DigestMethod Algorithm="http://www.w3.org/2001/04/xmlenc#sha256"/>
        <DigestValue>VQQFUkskIxPMBqKCj896f9FJ5pTZmUEr/J/2Mwz07Ks=</DigestValue>
      </Reference>
      <Reference URI="/xl/printerSettings/printerSettings669.bin?ContentType=application/vnd.openxmlformats-officedocument.spreadsheetml.printerSettings">
        <DigestMethod Algorithm="http://www.w3.org/2001/04/xmlenc#sha256"/>
        <DigestValue>ibUXr0vOm8xoppsqwvt/qoaR34aZo1Bt8nGr51G3MxU=</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VQQFUkskIxPMBqKCj896f9FJ5pTZmUEr/J/2Mwz07Ks=</DigestValue>
      </Reference>
      <Reference URI="/xl/printerSettings/printerSettings671.bin?ContentType=application/vnd.openxmlformats-officedocument.spreadsheetml.printerSettings">
        <DigestMethod Algorithm="http://www.w3.org/2001/04/xmlenc#sha256"/>
        <DigestValue>ibUXr0vOm8xoppsqwvt/qoaR34aZo1Bt8nGr51G3MxU=</DigestValue>
      </Reference>
      <Reference URI="/xl/printerSettings/printerSettings672.bin?ContentType=application/vnd.openxmlformats-officedocument.spreadsheetml.printerSettings">
        <DigestMethod Algorithm="http://www.w3.org/2001/04/xmlenc#sha256"/>
        <DigestValue>VQQFUkskIxPMBqKCj896f9FJ5pTZmUEr/J/2Mwz07Ks=</DigestValue>
      </Reference>
      <Reference URI="/xl/printerSettings/printerSettings673.bin?ContentType=application/vnd.openxmlformats-officedocument.spreadsheetml.printerSettings">
        <DigestMethod Algorithm="http://www.w3.org/2001/04/xmlenc#sha256"/>
        <DigestValue>H3An+C7tBcBeSpEymAszO6PvdCgqobIC9NSPkiZ+tek=</DigestValue>
      </Reference>
      <Reference URI="/xl/printerSettings/printerSettings674.bin?ContentType=application/vnd.openxmlformats-officedocument.spreadsheetml.printerSettings">
        <DigestMethod Algorithm="http://www.w3.org/2001/04/xmlenc#sha256"/>
        <DigestValue>VQQFUkskIxPMBqKCj896f9FJ5pTZmUEr/J/2Mwz07Ks=</DigestValue>
      </Reference>
      <Reference URI="/xl/printerSettings/printerSettings675.bin?ContentType=application/vnd.openxmlformats-officedocument.spreadsheetml.printerSettings">
        <DigestMethod Algorithm="http://www.w3.org/2001/04/xmlenc#sha256"/>
        <DigestValue>ifFw/UNXJPpaHH+uaxx1y1rPwjg/yn5QlflMbaVq85M=</DigestValue>
      </Reference>
      <Reference URI="/xl/printerSettings/printerSettings676.bin?ContentType=application/vnd.openxmlformats-officedocument.spreadsheetml.printerSettings">
        <DigestMethod Algorithm="http://www.w3.org/2001/04/xmlenc#sha256"/>
        <DigestValue>VQQFUkskIxPMBqKCj896f9FJ5pTZmUEr/J/2Mwz07Ks=</DigestValue>
      </Reference>
      <Reference URI="/xl/printerSettings/printerSettings677.bin?ContentType=application/vnd.openxmlformats-officedocument.spreadsheetml.printerSettings">
        <DigestMethod Algorithm="http://www.w3.org/2001/04/xmlenc#sha256"/>
        <DigestValue>ifFw/UNXJPpaHH+uaxx1y1rPwjg/yn5QlflMbaVq85M=</DigestValue>
      </Reference>
      <Reference URI="/xl/printerSettings/printerSettings678.bin?ContentType=application/vnd.openxmlformats-officedocument.spreadsheetml.printerSettings">
        <DigestMethod Algorithm="http://www.w3.org/2001/04/xmlenc#sha256"/>
        <DigestValue>ifFw/UNXJPpaHH+uaxx1y1rPwjg/yn5QlflMbaVq85M=</DigestValue>
      </Reference>
      <Reference URI="/xl/printerSettings/printerSettings679.bin?ContentType=application/vnd.openxmlformats-officedocument.spreadsheetml.printerSettings">
        <DigestMethod Algorithm="http://www.w3.org/2001/04/xmlenc#sha256"/>
        <DigestValue>VQQFUkskIxPMBqKCj896f9FJ5pTZmUEr/J/2Mwz07Ks=</DigestValue>
      </Reference>
      <Reference URI="/xl/printerSettings/printerSettings68.bin?ContentType=application/vnd.openxmlformats-officedocument.spreadsheetml.printerSettings">
        <DigestMethod Algorithm="http://www.w3.org/2001/04/xmlenc#sha256"/>
        <DigestValue>6HGumsjBk9X1CzCPpkG1pJTBdVyGv7gAJ+RWNO+yDTc=</DigestValue>
      </Reference>
      <Reference URI="/xl/printerSettings/printerSettings680.bin?ContentType=application/vnd.openxmlformats-officedocument.spreadsheetml.printerSettings">
        <DigestMethod Algorithm="http://www.w3.org/2001/04/xmlenc#sha256"/>
        <DigestValue>VQQFUkskIxPMBqKCj896f9FJ5pTZmUEr/J/2Mwz07Ks=</DigestValue>
      </Reference>
      <Reference URI="/xl/printerSettings/printerSettings681.bin?ContentType=application/vnd.openxmlformats-officedocument.spreadsheetml.printerSettings">
        <DigestMethod Algorithm="http://www.w3.org/2001/04/xmlenc#sha256"/>
        <DigestValue>ibUXr0vOm8xoppsqwvt/qoaR34aZo1Bt8nGr51G3MxU=</DigestValue>
      </Reference>
      <Reference URI="/xl/printerSettings/printerSettings682.bin?ContentType=application/vnd.openxmlformats-officedocument.spreadsheetml.printerSettings">
        <DigestMethod Algorithm="http://www.w3.org/2001/04/xmlenc#sha256"/>
        <DigestValue>ibUXr0vOm8xoppsqwvt/qoaR34aZo1Bt8nGr51G3MxU=</DigestValue>
      </Reference>
      <Reference URI="/xl/printerSettings/printerSettings683.bin?ContentType=application/vnd.openxmlformats-officedocument.spreadsheetml.printerSettings">
        <DigestMethod Algorithm="http://www.w3.org/2001/04/xmlenc#sha256"/>
        <DigestValue>VQQFUkskIxPMBqKCj896f9FJ5pTZmUEr/J/2Mwz07Ks=</DigestValue>
      </Reference>
      <Reference URI="/xl/printerSettings/printerSettings684.bin?ContentType=application/vnd.openxmlformats-officedocument.spreadsheetml.printerSettings">
        <DigestMethod Algorithm="http://www.w3.org/2001/04/xmlenc#sha256"/>
        <DigestValue>rIFM0HglwlPrDPL+rw1hHS7uFM31eP6Ed+eI7ZidXX0=</DigestValue>
      </Reference>
      <Reference URI="/xl/printerSettings/printerSettings685.bin?ContentType=application/vnd.openxmlformats-officedocument.spreadsheetml.printerSettings">
        <DigestMethod Algorithm="http://www.w3.org/2001/04/xmlenc#sha256"/>
        <DigestValue>VQQFUkskIxPMBqKCj896f9FJ5pTZmUEr/J/2Mwz07Ks=</DigestValue>
      </Reference>
      <Reference URI="/xl/printerSettings/printerSettings686.bin?ContentType=application/vnd.openxmlformats-officedocument.spreadsheetml.printerSettings">
        <DigestMethod Algorithm="http://www.w3.org/2001/04/xmlenc#sha256"/>
        <DigestValue>H3An+C7tBcBeSpEymAszO6PvdCgqobIC9NSPkiZ+tek=</DigestValue>
      </Reference>
      <Reference URI="/xl/printerSettings/printerSettings687.bin?ContentType=application/vnd.openxmlformats-officedocument.spreadsheetml.printerSettings">
        <DigestMethod Algorithm="http://www.w3.org/2001/04/xmlenc#sha256"/>
        <DigestValue>H3An+C7tBcBeSpEymAszO6PvdCgqobIC9NSPkiZ+tek=</DigestValue>
      </Reference>
      <Reference URI="/xl/printerSettings/printerSettings688.bin?ContentType=application/vnd.openxmlformats-officedocument.spreadsheetml.printerSettings">
        <DigestMethod Algorithm="http://www.w3.org/2001/04/xmlenc#sha256"/>
        <DigestValue>6FkLDuM0a2JWCe/NCqkfkFGGsEKEOqzdjtYNAetQkvQ=</DigestValue>
      </Reference>
      <Reference URI="/xl/printerSettings/printerSettings689.bin?ContentType=application/vnd.openxmlformats-officedocument.spreadsheetml.printerSettings">
        <DigestMethod Algorithm="http://www.w3.org/2001/04/xmlenc#sha256"/>
        <DigestValue>LLgOvqILSPezRF+xmU8TOsG1WIYuINJNmT2vFWgApg0=</DigestValue>
      </Reference>
      <Reference URI="/xl/printerSettings/printerSettings69.bin?ContentType=application/vnd.openxmlformats-officedocument.spreadsheetml.printerSettings">
        <DigestMethod Algorithm="http://www.w3.org/2001/04/xmlenc#sha256"/>
        <DigestValue>k5z4QFvXyp5vMq4FDANuvQxvNZ735cuotFRYxi91M4M=</DigestValue>
      </Reference>
      <Reference URI="/xl/printerSettings/printerSettings690.bin?ContentType=application/vnd.openxmlformats-officedocument.spreadsheetml.printerSettings">
        <DigestMethod Algorithm="http://www.w3.org/2001/04/xmlenc#sha256"/>
        <DigestValue>9yMZBLR4Nrye9a/Pzc53qddzqCFUYQmUHfyLaVdcDbE=</DigestValue>
      </Reference>
      <Reference URI="/xl/printerSettings/printerSettings691.bin?ContentType=application/vnd.openxmlformats-officedocument.spreadsheetml.printerSettings">
        <DigestMethod Algorithm="http://www.w3.org/2001/04/xmlenc#sha256"/>
        <DigestValue>9yMZBLR4Nrye9a/Pzc53qddzqCFUYQmUHfyLaVdcDbE=</DigestValue>
      </Reference>
      <Reference URI="/xl/printerSettings/printerSettings692.bin?ContentType=application/vnd.openxmlformats-officedocument.spreadsheetml.printerSettings">
        <DigestMethod Algorithm="http://www.w3.org/2001/04/xmlenc#sha256"/>
        <DigestValue>r3XBjBuS7s7/RC+8u1aGIzrWq5LgqIgb+WoWE2tSozg=</DigestValue>
      </Reference>
      <Reference URI="/xl/printerSettings/printerSettings693.bin?ContentType=application/vnd.openxmlformats-officedocument.spreadsheetml.printerSettings">
        <DigestMethod Algorithm="http://www.w3.org/2001/04/xmlenc#sha256"/>
        <DigestValue>ibUXr0vOm8xoppsqwvt/qoaR34aZo1Bt8nGr51G3MxU=</DigestValue>
      </Reference>
      <Reference URI="/xl/printerSettings/printerSettings694.bin?ContentType=application/vnd.openxmlformats-officedocument.spreadsheetml.printerSettings">
        <DigestMethod Algorithm="http://www.w3.org/2001/04/xmlenc#sha256"/>
        <DigestValue>RHPsmZQlM/7r6S3JHgxRNOuiVFqH9Hz5NSR8UPtm0PA=</DigestValue>
      </Reference>
      <Reference URI="/xl/printerSettings/printerSettings695.bin?ContentType=application/vnd.openxmlformats-officedocument.spreadsheetml.printerSettings">
        <DigestMethod Algorithm="http://www.w3.org/2001/04/xmlenc#sha256"/>
        <DigestValue>ibUXr0vOm8xoppsqwvt/qoaR34aZo1Bt8nGr51G3MxU=</DigestValue>
      </Reference>
      <Reference URI="/xl/printerSettings/printerSettings696.bin?ContentType=application/vnd.openxmlformats-officedocument.spreadsheetml.printerSettings">
        <DigestMethod Algorithm="http://www.w3.org/2001/04/xmlenc#sha256"/>
        <DigestValue>RHPsmZQlM/7r6S3JHgxRNOuiVFqH9Hz5NSR8UPtm0PA=</DigestValue>
      </Reference>
      <Reference URI="/xl/printerSettings/printerSettings697.bin?ContentType=application/vnd.openxmlformats-officedocument.spreadsheetml.printerSettings">
        <DigestMethod Algorithm="http://www.w3.org/2001/04/xmlenc#sha256"/>
        <DigestValue>6FkLDuM0a2JWCe/NCqkfkFGGsEKEOqzdjtYNAetQkvQ=</DigestValue>
      </Reference>
      <Reference URI="/xl/printerSettings/printerSettings698.bin?ContentType=application/vnd.openxmlformats-officedocument.spreadsheetml.printerSettings">
        <DigestMethod Algorithm="http://www.w3.org/2001/04/xmlenc#sha256"/>
        <DigestValue>r3XBjBuS7s7/RC+8u1aGIzrWq5LgqIgb+WoWE2tSozg=</DigestValue>
      </Reference>
      <Reference URI="/xl/printerSettings/printerSettings699.bin?ContentType=application/vnd.openxmlformats-officedocument.spreadsheetml.printerSettings">
        <DigestMethod Algorithm="http://www.w3.org/2001/04/xmlenc#sha256"/>
        <DigestValue>ifFw/UNXJPpaHH+uaxx1y1rPwjg/yn5QlflMbaVq85M=</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+n5QTe6/grUf3JPx5J0xBRGlKRI8XimZKbgxCQVlTOM=</DigestValue>
      </Reference>
      <Reference URI="/xl/printerSettings/printerSettings700.bin?ContentType=application/vnd.openxmlformats-officedocument.spreadsheetml.printerSettings">
        <DigestMethod Algorithm="http://www.w3.org/2001/04/xmlenc#sha256"/>
        <DigestValue>r3XBjBuS7s7/RC+8u1aGIzrWq5LgqIgb+WoWE2tSozg=</DigestValue>
      </Reference>
      <Reference URI="/xl/printerSettings/printerSettings701.bin?ContentType=application/vnd.openxmlformats-officedocument.spreadsheetml.printerSettings">
        <DigestMethod Algorithm="http://www.w3.org/2001/04/xmlenc#sha256"/>
        <DigestValue>ifFw/UNXJPpaHH+uaxx1y1rPwjg/yn5QlflMbaVq85M=</DigestValue>
      </Reference>
      <Reference URI="/xl/printerSettings/printerSettings702.bin?ContentType=application/vnd.openxmlformats-officedocument.spreadsheetml.printerSettings">
        <DigestMethod Algorithm="http://www.w3.org/2001/04/xmlenc#sha256"/>
        <DigestValue>ifFw/UNXJPpaHH+uaxx1y1rPwjg/yn5QlflMbaVq85M=</DigestValue>
      </Reference>
      <Reference URI="/xl/printerSettings/printerSettings703.bin?ContentType=application/vnd.openxmlformats-officedocument.spreadsheetml.printerSettings">
        <DigestMethod Algorithm="http://www.w3.org/2001/04/xmlenc#sha256"/>
        <DigestValue>r3XBjBuS7s7/RC+8u1aGIzrWq5LgqIgb+WoWE2tSozg=</DigestValue>
      </Reference>
      <Reference URI="/xl/printerSettings/printerSettings704.bin?ContentType=application/vnd.openxmlformats-officedocument.spreadsheetml.printerSettings">
        <DigestMethod Algorithm="http://www.w3.org/2001/04/xmlenc#sha256"/>
        <DigestValue>RHPsmZQlM/7r6S3JHgxRNOuiVFqH9Hz5NSR8UPtm0PA=</DigestValue>
      </Reference>
      <Reference URI="/xl/printerSettings/printerSettings705.bin?ContentType=application/vnd.openxmlformats-officedocument.spreadsheetml.printerSettings">
        <DigestMethod Algorithm="http://www.w3.org/2001/04/xmlenc#sha256"/>
        <DigestValue>ibUXr0vOm8xoppsqwvt/qoaR34aZo1Bt8nGr51G3MxU=</DigestValue>
      </Reference>
      <Reference URI="/xl/printerSettings/printerSettings706.bin?ContentType=application/vnd.openxmlformats-officedocument.spreadsheetml.printerSettings">
        <DigestMethod Algorithm="http://www.w3.org/2001/04/xmlenc#sha256"/>
        <DigestValue>ibUXr0vOm8xoppsqwvt/qoaR34aZo1Bt8nGr51G3MxU=</DigestValue>
      </Reference>
      <Reference URI="/xl/printerSettings/printerSettings707.bin?ContentType=application/vnd.openxmlformats-officedocument.spreadsheetml.printerSettings">
        <DigestMethod Algorithm="http://www.w3.org/2001/04/xmlenc#sha256"/>
        <DigestValue>r3XBjBuS7s7/RC+8u1aGIzrWq5LgqIgb+WoWE2tSozg=</DigestValue>
      </Reference>
      <Reference URI="/xl/printerSettings/printerSettings708.bin?ContentType=application/vnd.openxmlformats-officedocument.spreadsheetml.printerSettings">
        <DigestMethod Algorithm="http://www.w3.org/2001/04/xmlenc#sha256"/>
        <DigestValue>9yMZBLR4Nrye9a/Pzc53qddzqCFUYQmUHfyLaVdcDbE=</DigestValue>
      </Reference>
      <Reference URI="/xl/printerSettings/printerSettings709.bin?ContentType=application/vnd.openxmlformats-officedocument.spreadsheetml.printerSettings">
        <DigestMethod Algorithm="http://www.w3.org/2001/04/xmlenc#sha256"/>
        <DigestValue>r3XBjBuS7s7/RC+8u1aGIzrWq5LgqIgb+WoWE2tSozg=</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6FkLDuM0a2JWCe/NCqkfkFGGsEKEOqzdjtYNAetQkvQ=</DigestValue>
      </Reference>
      <Reference URI="/xl/printerSettings/printerSettings711.bin?ContentType=application/vnd.openxmlformats-officedocument.spreadsheetml.printerSettings">
        <DigestMethod Algorithm="http://www.w3.org/2001/04/xmlenc#sha256"/>
        <DigestValue>6FkLDuM0a2JWCe/NCqkfkFGGsEKEOqzdjtYNAetQkvQ=</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4sf+1AWluvbpxJKPd2Oye0vW/vjaIC4T1BxgDzXmoXg=</DigestValue>
      </Reference>
      <Reference URI="/xl/printerSettings/printerSettings714.bin?ContentType=application/vnd.openxmlformats-officedocument.spreadsheetml.printerSettings">
        <DigestMethod Algorithm="http://www.w3.org/2001/04/xmlenc#sha256"/>
        <DigestValue>AOaDuHtsifCB+3mFVZaFSjZ2jbySMm3+Pey0DhdCrvo=</DigestValue>
      </Reference>
      <Reference URI="/xl/printerSettings/printerSettings715.bin?ContentType=application/vnd.openxmlformats-officedocument.spreadsheetml.printerSettings">
        <DigestMethod Algorithm="http://www.w3.org/2001/04/xmlenc#sha256"/>
        <DigestValue>AOaDuHtsifCB+3mFVZaFSjZ2jbySMm3+Pey0DhdCrvo=</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MqlMFcdOU724y+XT0A1fb7kjq67gysaEXySjCDCzorU=</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4sf+1AWluvbpxJKPd2Oye0vW/vjaIC4T1BxgDzXmoXg=</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6HGumsjBk9X1CzCPpkG1pJTBdVyGv7gAJ+RWNO+yDTc=</DigestValue>
      </Reference>
      <Reference URI="/xl/printerSettings/printerSettings722.bin?ContentType=application/vnd.openxmlformats-officedocument.spreadsheetml.printerSettings">
        <DigestMethod Algorithm="http://www.w3.org/2001/04/xmlenc#sha256"/>
        <DigestValue>+n5QTe6/grUf3JPx5J0xBRGlKRI8XimZKbgxCQVlTOM=</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1easXUpors9wW02Nqy5x8cLEF/3ZKBH0i2lLjO2Zsk8=</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AOaDuHtsifCB+3mFVZaFSjZ2jbySMm3+Pey0DhdCrvo=</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4sf+1AWluvbpxJKPd2Oye0vW/vjaIC4T1BxgDzXmoXg=</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AOaDuHtsifCB+3mFVZaFSjZ2jbySMm3+Pey0DhdCrvo=</DigestValue>
      </Reference>
      <Reference URI="/xl/printerSettings/printerSettings734.bin?ContentType=application/vnd.openxmlformats-officedocument.spreadsheetml.printerSettings">
        <DigestMethod Algorithm="http://www.w3.org/2001/04/xmlenc#sha256"/>
        <DigestValue>AOaDuHtsifCB+3mFVZaFSjZ2jbySMm3+Pey0DhdCrvo=</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1easXUpors9wW02Nqy5x8cLEF/3ZKBH0i2lLjO2Zsk8=</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6HGumsjBk9X1CzCPpkG1pJTBdVyGv7gAJ+RWNO+yDTc=</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6HGumsjBk9X1CzCPpkG1pJTBdVyGv7gAJ+RWNO+yDTc=</DigestValue>
      </Reference>
      <Reference URI="/xl/printerSettings/printerSettings740.bin?ContentType=application/vnd.openxmlformats-officedocument.spreadsheetml.printerSettings">
        <DigestMethod Algorithm="http://www.w3.org/2001/04/xmlenc#sha256"/>
        <DigestValue>6HGumsjBk9X1CzCPpkG1pJTBdVyGv7gAJ+RWNO+yDTc=</DigestValue>
      </Reference>
      <Reference URI="/xl/printerSettings/printerSettings741.bin?ContentType=application/vnd.openxmlformats-officedocument.spreadsheetml.printerSettings">
        <DigestMethod Algorithm="http://www.w3.org/2001/04/xmlenc#sha256"/>
        <DigestValue>6HGumsjBk9X1CzCPpkG1pJTBdVyGv7gAJ+RWNO+yDTc=</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BsIAjKOA+fRd+S8nF8NlmZ2fAwRQrX2fbojeS8s8IHY=</DigestValue>
      </Reference>
      <Reference URI="/xl/printerSettings/printerSettings744.bin?ContentType=application/vnd.openxmlformats-officedocument.spreadsheetml.printerSettings">
        <DigestMethod Algorithm="http://www.w3.org/2001/04/xmlenc#sha256"/>
        <DigestValue>6HGumsjBk9X1CzCPpkG1pJTBdVyGv7gAJ+RWNO+yDTc=</DigestValue>
      </Reference>
      <Reference URI="/xl/printerSettings/printerSettings745.bin?ContentType=application/vnd.openxmlformats-officedocument.spreadsheetml.printerSettings">
        <DigestMethod Algorithm="http://www.w3.org/2001/04/xmlenc#sha256"/>
        <DigestValue>k5z4QFvXyp5vMq4FDANuvQxvNZ735cuotFRYxi91M4M=</DigestValue>
      </Reference>
      <Reference URI="/xl/printerSettings/printerSettings746.bin?ContentType=application/vnd.openxmlformats-officedocument.spreadsheetml.printerSettings">
        <DigestMethod Algorithm="http://www.w3.org/2001/04/xmlenc#sha256"/>
        <DigestValue>+n5QTe6/grUf3JPx5J0xBRGlKRI8XimZKbgxCQVlTOM=</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6HGumsjBk9X1CzCPpkG1pJTBdVyGv7gAJ+RWNO+yDTc=</DigestValue>
      </Reference>
      <Reference URI="/xl/printerSettings/printerSettings75.bin?ContentType=application/vnd.openxmlformats-officedocument.spreadsheetml.printerSettings">
        <DigestMethod Algorithm="http://www.w3.org/2001/04/xmlenc#sha256"/>
        <DigestValue>1easXUpors9wW02Nqy5x8cLEF/3ZKBH0i2lLjO2Zsk8=</DigestValue>
      </Reference>
      <Reference URI="/xl/printerSettings/printerSettings750.bin?ContentType=application/vnd.openxmlformats-officedocument.spreadsheetml.printerSettings">
        <DigestMethod Algorithm="http://www.w3.org/2001/04/xmlenc#sha256"/>
        <DigestValue>1easXUpors9wW02Nqy5x8cLEF/3ZKBH0i2lLjO2Zsk8=</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AOaDuHtsifCB+3mFVZaFSjZ2jbySMm3+Pey0DhdCrvo=</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AOaDuHtsifCB+3mFVZaFSjZ2jbySMm3+Pey0DhdCrvo=</DigestValue>
      </Reference>
      <Reference URI="/xl/printerSettings/printerSettings759.bin?ContentType=application/vnd.openxmlformats-officedocument.spreadsheetml.printerSettings">
        <DigestMethod Algorithm="http://www.w3.org/2001/04/xmlenc#sha256"/>
        <DigestValue>AOaDuHtsifCB+3mFVZaFSjZ2jbySMm3+Pey0DhdCrvo=</DigestValue>
      </Reference>
      <Reference URI="/xl/printerSettings/printerSettings76.bin?ContentType=application/vnd.openxmlformats-officedocument.spreadsheetml.printerSettings">
        <DigestMethod Algorithm="http://www.w3.org/2001/04/xmlenc#sha256"/>
        <DigestValue>4sf+1AWluvbpxJKPd2Oye0vW/vjaIC4T1BxgDzXmoXg=</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1easXUpors9wW02Nqy5x8cLEF/3ZKBH0i2lLjO2Zsk8=</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+n5QTe6/grUf3JPx5J0xBRGlKRI8XimZKbgxCQVlTOM=</DigestValue>
      </Reference>
      <Reference URI="/xl/printerSettings/printerSettings766.bin?ContentType=application/vnd.openxmlformats-officedocument.spreadsheetml.printerSettings">
        <DigestMethod Algorithm="http://www.w3.org/2001/04/xmlenc#sha256"/>
        <DigestValue>4sf+1AWluvbpxJKPd2Oye0vW/vjaIC4T1BxgDzXmoXg=</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1easXUpors9wW02Nqy5x8cLEF/3ZKBH0i2lLjO2Zsk8=</DigestValue>
      </Reference>
      <Reference URI="/xl/printerSettings/printerSettings769.bin?ContentType=application/vnd.openxmlformats-officedocument.spreadsheetml.printerSettings">
        <DigestMethod Algorithm="http://www.w3.org/2001/04/xmlenc#sha256"/>
        <DigestValue>4sf+1AWluvbpxJKPd2Oye0vW/vjaIC4T1BxgDzXmoXg=</DigestValue>
      </Reference>
      <Reference URI="/xl/printerSettings/printerSettings77.bin?ContentType=application/vnd.openxmlformats-officedocument.spreadsheetml.printerSettings">
        <DigestMethod Algorithm="http://www.w3.org/2001/04/xmlenc#sha256"/>
        <DigestValue>AOaDuHtsifCB+3mFVZaFSjZ2jbySMm3+Pey0DhdCrvo=</DigestValue>
      </Reference>
      <Reference URI="/xl/printerSettings/printerSettings770.bin?ContentType=application/vnd.openxmlformats-officedocument.spreadsheetml.printerSettings">
        <DigestMethod Algorithm="http://www.w3.org/2001/04/xmlenc#sha256"/>
        <DigestValue>AOaDuHtsifCB+3mFVZaFSjZ2jbySMm3+Pey0DhdCrvo=</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AOaDuHtsifCB+3mFVZaFSjZ2jbySMm3+Pey0DhdCrvo=</DigestValue>
      </Reference>
      <Reference URI="/xl/printerSettings/printerSettings777.bin?ContentType=application/vnd.openxmlformats-officedocument.spreadsheetml.printerSettings">
        <DigestMethod Algorithm="http://www.w3.org/2001/04/xmlenc#sha256"/>
        <DigestValue>AOaDuHtsifCB+3mFVZaFSjZ2jbySMm3+Pey0DhdCrvo=</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1easXUpors9wW02Nqy5x8cLEF/3ZKBH0i2lLjO2Zsk8=</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6HGumsjBk9X1CzCPpkG1pJTBdVyGv7gAJ+RWNO+yDTc=</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6HGumsjBk9X1CzCPpkG1pJTBdVyGv7gAJ+RWNO+yDTc=</DigestValue>
      </Reference>
      <Reference URI="/xl/printerSettings/printerSettings784.bin?ContentType=application/vnd.openxmlformats-officedocument.spreadsheetml.printerSettings">
        <DigestMethod Algorithm="http://www.w3.org/2001/04/xmlenc#sha256"/>
        <DigestValue>6HGumsjBk9X1CzCPpkG1pJTBdVyGv7gAJ+RWNO+yDTc=</DigestValue>
      </Reference>
      <Reference URI="/xl/printerSettings/printerSettings785.bin?ContentType=application/vnd.openxmlformats-officedocument.spreadsheetml.printerSettings">
        <DigestMethod Algorithm="http://www.w3.org/2001/04/xmlenc#sha256"/>
        <DigestValue>6HGumsjBk9X1CzCPpkG1pJTBdVyGv7gAJ+RWNO+yDTc=</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6HGumsjBk9X1CzCPpkG1pJTBdVyGv7gAJ+RWNO+yDTc=</DigestValue>
      </Reference>
      <Reference URI="/xl/printerSettings/printerSettings788.bin?ContentType=application/vnd.openxmlformats-officedocument.spreadsheetml.printerSettings">
        <DigestMethod Algorithm="http://www.w3.org/2001/04/xmlenc#sha256"/>
        <DigestValue>6HGumsjBk9X1CzCPpkG1pJTBdVyGv7gAJ+RWNO+yDTc=</DigestValue>
      </Reference>
      <Reference URI="/xl/printerSettings/printerSettings789.bin?ContentType=application/vnd.openxmlformats-officedocument.spreadsheetml.printerSettings">
        <DigestMethod Algorithm="http://www.w3.org/2001/04/xmlenc#sha256"/>
        <DigestValue>6HGumsjBk9X1CzCPpkG1pJTBdVyGv7gAJ+RWNO+yDTc=</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6HGumsjBk9X1CzCPpkG1pJTBdVyGv7gAJ+RWNO+yDTc=</DigestValue>
      </Reference>
      <Reference URI="/xl/printerSettings/printerSettings791.bin?ContentType=application/vnd.openxmlformats-officedocument.spreadsheetml.printerSettings">
        <DigestMethod Algorithm="http://www.w3.org/2001/04/xmlenc#sha256"/>
        <DigestValue>6HGumsjBk9X1CzCPpkG1pJTBdVyGv7gAJ+RWNO+yDTc=</DigestValue>
      </Reference>
      <Reference URI="/xl/printerSettings/printerSettings792.bin?ContentType=application/vnd.openxmlformats-officedocument.spreadsheetml.printerSettings">
        <DigestMethod Algorithm="http://www.w3.org/2001/04/xmlenc#sha256"/>
        <DigestValue>6HGumsjBk9X1CzCPpkG1pJTBdVyGv7gAJ+RWNO+yDTc=</DigestValue>
      </Reference>
      <Reference URI="/xl/printerSettings/printerSettings793.bin?ContentType=application/vnd.openxmlformats-officedocument.spreadsheetml.printerSettings">
        <DigestMethod Algorithm="http://www.w3.org/2001/04/xmlenc#sha256"/>
        <DigestValue>6HGumsjBk9X1CzCPpkG1pJTBdVyGv7gAJ+RWNO+yDTc=</DigestValue>
      </Reference>
      <Reference URI="/xl/printerSettings/printerSettings794.bin?ContentType=application/vnd.openxmlformats-officedocument.spreadsheetml.printerSettings">
        <DigestMethod Algorithm="http://www.w3.org/2001/04/xmlenc#sha256"/>
        <DigestValue>k5z4QFvXyp5vMq4FDANuvQxvNZ735cuotFRYxi91M4M=</DigestValue>
      </Reference>
      <Reference URI="/xl/printerSettings/printerSettings795.bin?ContentType=application/vnd.openxmlformats-officedocument.spreadsheetml.printerSettings">
        <DigestMethod Algorithm="http://www.w3.org/2001/04/xmlenc#sha256"/>
        <DigestValue>+n5QTe6/grUf3JPx5J0xBRGlKRI8XimZKbgxCQVlTOM=</DigestValue>
      </Reference>
      <Reference URI="/xl/printerSettings/printerSettings796.bin?ContentType=application/vnd.openxmlformats-officedocument.spreadsheetml.printerSettings">
        <DigestMethod Algorithm="http://www.w3.org/2001/04/xmlenc#sha256"/>
        <DigestValue>6HGumsjBk9X1CzCPpkG1pJTBdVyGv7gAJ+RWNO+yDTc=</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4sf+1AWluvbpxJKPd2Oye0vW/vjaIC4T1BxgDzXmoXg=</DigestValue>
      </Reference>
      <Reference URI="/xl/printerSettings/printerSettings799.bin?ContentType=application/vnd.openxmlformats-officedocument.spreadsheetml.printerSettings">
        <DigestMethod Algorithm="http://www.w3.org/2001/04/xmlenc#sha256"/>
        <DigestValue>6HGumsjBk9X1CzCPpkG1pJTBdVyGv7gAJ+RWNO+yDTc=</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1easXUpors9wW02Nqy5x8cLEF/3ZKBH0i2lLjO2Zsk8=</DigestValue>
      </Reference>
      <Reference URI="/xl/printerSettings/printerSettings801.bin?ContentType=application/vnd.openxmlformats-officedocument.spreadsheetml.printerSettings">
        <DigestMethod Algorithm="http://www.w3.org/2001/04/xmlenc#sha256"/>
        <DigestValue>4sf+1AWluvbpxJKPd2Oye0vW/vjaIC4T1BxgDzXmoXg=</DigestValue>
      </Reference>
      <Reference URI="/xl/printerSettings/printerSettings802.bin?ContentType=application/vnd.openxmlformats-officedocument.spreadsheetml.printerSettings">
        <DigestMethod Algorithm="http://www.w3.org/2001/04/xmlenc#sha256"/>
        <DigestValue>AOaDuHtsifCB+3mFVZaFSjZ2jbySMm3+Pey0DhdCrvo=</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olVzO14YzbBV9lyv2+iYJUax50tLLM5nhgg3hHHh9hE=</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AOaDuHtsifCB+3mFVZaFSjZ2jbySMm3+Pey0DhdCrvo=</DigestValue>
      </Reference>
      <Reference URI="/xl/printerSettings/printerSettings809.bin?ContentType=application/vnd.openxmlformats-officedocument.spreadsheetml.printerSettings">
        <DigestMethod Algorithm="http://www.w3.org/2001/04/xmlenc#sha256"/>
        <DigestValue>AOaDuHtsifCB+3mFVZaFSjZ2jbySMm3+Pey0DhdCrvo=</DigestValue>
      </Reference>
      <Reference URI="/xl/printerSettings/printerSettings81.bin?ContentType=application/vnd.openxmlformats-officedocument.spreadsheetml.printerSettings">
        <DigestMethod Algorithm="http://www.w3.org/2001/04/xmlenc#sha256"/>
        <DigestValue>4sf+1AWluvbpxJKPd2Oye0vW/vjaIC4T1BxgDzXmoXg=</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1easXUpors9wW02Nqy5x8cLEF/3ZKBH0i2lLjO2Zsk8=</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olVzO14YzbBV9lyv2+iYJUax50tLLM5nhgg3hHHh9hE=</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+n5QTe6/grUf3JPx5J0xBRGlKRI8XimZKbgxCQVlTOM=</DigestValue>
      </Reference>
      <Reference URI="/xl/printerSettings/printerSettings818.bin?ContentType=application/vnd.openxmlformats-officedocument.spreadsheetml.printerSettings">
        <DigestMethod Algorithm="http://www.w3.org/2001/04/xmlenc#sha256"/>
        <DigestValue>4sf+1AWluvbpxJKPd2Oye0vW/vjaIC4T1BxgDzXmoXg=</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4sf+1AWluvbpxJKPd2Oye0vW/vjaIC4T1BxgDzXmoXg=</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4sf+1AWluvbpxJKPd2Oye0vW/vjaIC4T1BxgDzXmoXg=</DigestValue>
      </Reference>
      <Reference URI="/xl/printerSettings/printerSettings822.bin?ContentType=application/vnd.openxmlformats-officedocument.spreadsheetml.printerSettings">
        <DigestMethod Algorithm="http://www.w3.org/2001/04/xmlenc#sha256"/>
        <DigestValue>1easXUpors9wW02Nqy5x8cLEF/3ZKBH0i2lLjO2Zsk8=</DigestValue>
      </Reference>
      <Reference URI="/xl/printerSettings/printerSettings823.bin?ContentType=application/vnd.openxmlformats-officedocument.spreadsheetml.printerSettings">
        <DigestMethod Algorithm="http://www.w3.org/2001/04/xmlenc#sha256"/>
        <DigestValue>1easXUpors9wW02Nqy5x8cLEF/3ZKBH0i2lLjO2Zsk8=</DigestValue>
      </Reference>
      <Reference URI="/xl/printerSettings/printerSettings824.bin?ContentType=application/vnd.openxmlformats-officedocument.spreadsheetml.printerSettings">
        <DigestMethod Algorithm="http://www.w3.org/2001/04/xmlenc#sha256"/>
        <DigestValue>4sf+1AWluvbpxJKPd2Oye0vW/vjaIC4T1BxgDzXmoXg=</DigestValue>
      </Reference>
      <Reference URI="/xl/printerSettings/printerSettings825.bin?ContentType=application/vnd.openxmlformats-officedocument.spreadsheetml.printerSettings">
        <DigestMethod Algorithm="http://www.w3.org/2001/04/xmlenc#sha256"/>
        <DigestValue>AOaDuHtsifCB+3mFVZaFSjZ2jbySMm3+Pey0DhdCrvo=</DigestValue>
      </Reference>
      <Reference URI="/xl/printerSettings/printerSettings826.bin?ContentType=application/vnd.openxmlformats-officedocument.spreadsheetml.printerSettings">
        <DigestMethod Algorithm="http://www.w3.org/2001/04/xmlenc#sha256"/>
        <DigestValue>4sf+1AWluvbpxJKPd2Oye0vW/vjaIC4T1BxgDzXmoXg=</DigestValue>
      </Reference>
      <Reference URI="/xl/printerSettings/printerSettings827.bin?ContentType=application/vnd.openxmlformats-officedocument.spreadsheetml.printerSettings">
        <DigestMethod Algorithm="http://www.w3.org/2001/04/xmlenc#sha256"/>
        <DigestValue>olVzO14YzbBV9lyv2+iYJUax50tLLM5nhgg3hHHh9hE=</DigestValue>
      </Reference>
      <Reference URI="/xl/printerSettings/printerSettings828.bin?ContentType=application/vnd.openxmlformats-officedocument.spreadsheetml.printerSettings">
        <DigestMethod Algorithm="http://www.w3.org/2001/04/xmlenc#sha256"/>
        <DigestValue>olVzO14YzbBV9lyv2+iYJUax50tLLM5nhgg3hHHh9hE=</DigestValue>
      </Reference>
      <Reference URI="/xl/printerSettings/printerSettings829.bin?ContentType=application/vnd.openxmlformats-officedocument.spreadsheetml.printerSettings">
        <DigestMethod Algorithm="http://www.w3.org/2001/04/xmlenc#sha256"/>
        <DigestValue>+n5QTe6/grUf3JPx5J0xBRGlKRI8XimZKbgxCQVlTOM=</DigestValue>
      </Reference>
      <Reference URI="/xl/printerSettings/printerSettings83.bin?ContentType=application/vnd.openxmlformats-officedocument.spreadsheetml.printerSettings">
        <DigestMethod Algorithm="http://www.w3.org/2001/04/xmlenc#sha256"/>
        <DigestValue>AOaDuHtsifCB+3mFVZaFSjZ2jbySMm3+Pey0DhdCrvo=</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AOaDuHtsifCB+3mFVZaFSjZ2jbySMm3+Pey0DhdCrvo=</DigestValue>
      </Reference>
      <Reference URI="/xl/printerSettings/printerSettings832.bin?ContentType=application/vnd.openxmlformats-officedocument.spreadsheetml.printerSettings">
        <DigestMethod Algorithm="http://www.w3.org/2001/04/xmlenc#sha256"/>
        <DigestValue>AOaDuHtsifCB+3mFVZaFSjZ2jbySMm3+Pey0DhdCrvo=</DigestValue>
      </Reference>
      <Reference URI="/xl/printerSettings/printerSettings833.bin?ContentType=application/vnd.openxmlformats-officedocument.spreadsheetml.printerSettings">
        <DigestMethod Algorithm="http://www.w3.org/2001/04/xmlenc#sha256"/>
        <DigestValue>+n5QTe6/grUf3JPx5J0xBRGlKRI8XimZKbgxCQVlTOM=</DigestValue>
      </Reference>
      <Reference URI="/xl/printerSettings/printerSettings834.bin?ContentType=application/vnd.openxmlformats-officedocument.spreadsheetml.printerSettings">
        <DigestMethod Algorithm="http://www.w3.org/2001/04/xmlenc#sha256"/>
        <DigestValue>1easXUpors9wW02Nqy5x8cLEF/3ZKBH0i2lLjO2Zsk8=</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1easXUpors9wW02Nqy5x8cLEF/3ZKBH0i2lLjO2Zsk8=</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1easXUpors9wW02Nqy5x8cLEF/3ZKBH0i2lLjO2Zsk8=</DigestValue>
      </Reference>
      <Reference URI="/xl/printerSettings/printerSettings839.bin?ContentType=application/vnd.openxmlformats-officedocument.spreadsheetml.printerSettings">
        <DigestMethod Algorithm="http://www.w3.org/2001/04/xmlenc#sha256"/>
        <DigestValue>1easXUpors9wW02Nqy5x8cLEF/3ZKBH0i2lLjO2Zsk8=</DigestValue>
      </Reference>
      <Reference URI="/xl/printerSettings/printerSettings84.bin?ContentType=application/vnd.openxmlformats-officedocument.spreadsheetml.printerSettings">
        <DigestMethod Algorithm="http://www.w3.org/2001/04/xmlenc#sha256"/>
        <DigestValue>AOaDuHtsifCB+3mFVZaFSjZ2jbySMm3+Pey0DhdCrvo=</DigestValue>
      </Reference>
      <Reference URI="/xl/printerSettings/printerSettings840.bin?ContentType=application/vnd.openxmlformats-officedocument.spreadsheetml.printerSettings">
        <DigestMethod Algorithm="http://www.w3.org/2001/04/xmlenc#sha256"/>
        <DigestValue>4sf+1AWluvbpxJKPd2Oye0vW/vjaIC4T1BxgDzXmoXg=</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1easXUpors9wW02Nqy5x8cLEF/3ZKBH0i2lLjO2Zsk8=</DigestValue>
      </Reference>
      <Reference URI="/xl/printerSettings/printerSettings843.bin?ContentType=application/vnd.openxmlformats-officedocument.spreadsheetml.printerSettings">
        <DigestMethod Algorithm="http://www.w3.org/2001/04/xmlenc#sha256"/>
        <DigestValue>+n5QTe6/grUf3JPx5J0xBRGlKRI8XimZKbgxCQVlTOM=</DigestValue>
      </Reference>
      <Reference URI="/xl/printerSettings/printerSettings844.bin?ContentType=application/vnd.openxmlformats-officedocument.spreadsheetml.printerSettings">
        <DigestMethod Algorithm="http://www.w3.org/2001/04/xmlenc#sha256"/>
        <DigestValue>4sf+1AWluvbpxJKPd2Oye0vW/vjaIC4T1BxgDzXmoXg=</DigestValue>
      </Reference>
      <Reference URI="/xl/printerSettings/printerSettings845.bin?ContentType=application/vnd.openxmlformats-officedocument.spreadsheetml.printerSettings">
        <DigestMethod Algorithm="http://www.w3.org/2001/04/xmlenc#sha256"/>
        <DigestValue>1easXUpors9wW02Nqy5x8cLEF/3ZKBH0i2lLjO2Zsk8=</DigestValue>
      </Reference>
      <Reference URI="/xl/printerSettings/printerSettings846.bin?ContentType=application/vnd.openxmlformats-officedocument.spreadsheetml.printerSettings">
        <DigestMethod Algorithm="http://www.w3.org/2001/04/xmlenc#sha256"/>
        <DigestValue>1easXUpors9wW02Nqy5x8cLEF/3ZKBH0i2lLjO2Zsk8=</DigestValue>
      </Reference>
      <Reference URI="/xl/printerSettings/printerSettings847.bin?ContentType=application/vnd.openxmlformats-officedocument.spreadsheetml.printerSettings">
        <DigestMethod Algorithm="http://www.w3.org/2001/04/xmlenc#sha256"/>
        <DigestValue>+n5QTe6/grUf3JPx5J0xBRGlKRI8XimZKbgxCQVlTOM=</DigestValue>
      </Reference>
      <Reference URI="/xl/printerSettings/printerSettings848.bin?ContentType=application/vnd.openxmlformats-officedocument.spreadsheetml.printerSettings">
        <DigestMethod Algorithm="http://www.w3.org/2001/04/xmlenc#sha256"/>
        <DigestValue>AOaDuHtsifCB+3mFVZaFSjZ2jbySMm3+Pey0DhdCrvo=</DigestValue>
      </Reference>
      <Reference URI="/xl/printerSettings/printerSettings849.bin?ContentType=application/vnd.openxmlformats-officedocument.spreadsheetml.printerSettings">
        <DigestMethod Algorithm="http://www.w3.org/2001/04/xmlenc#sha256"/>
        <DigestValue>+n5QTe6/grUf3JPx5J0xBRGlKRI8XimZKbgxCQVlTOM=</DigestValue>
      </Reference>
      <Reference URI="/xl/printerSettings/printerSettings85.bin?ContentType=application/vnd.openxmlformats-officedocument.spreadsheetml.printerSettings">
        <DigestMethod Algorithm="http://www.w3.org/2001/04/xmlenc#sha256"/>
        <DigestValue>4sf+1AWluvbpxJKPd2Oye0vW/vjaIC4T1BxgDzXmoXg=</DigestValue>
      </Reference>
      <Reference URI="/xl/printerSettings/printerSettings850.bin?ContentType=application/vnd.openxmlformats-officedocument.spreadsheetml.printerSettings">
        <DigestMethod Algorithm="http://www.w3.org/2001/04/xmlenc#sha256"/>
        <DigestValue>+n5QTe6/grUf3JPx5J0xBRGlKRI8XimZKbgxCQVlTOM=</DigestValue>
      </Reference>
      <Reference URI="/xl/printerSettings/printerSettings851.bin?ContentType=application/vnd.openxmlformats-officedocument.spreadsheetml.printerSettings">
        <DigestMethod Algorithm="http://www.w3.org/2001/04/xmlenc#sha256"/>
        <DigestValue>+n5QTe6/grUf3JPx5J0xBRGlKRI8XimZKbgxCQVlTOM=</DigestValue>
      </Reference>
      <Reference URI="/xl/printerSettings/printerSettings852.bin?ContentType=application/vnd.openxmlformats-officedocument.spreadsheetml.printerSettings">
        <DigestMethod Algorithm="http://www.w3.org/2001/04/xmlenc#sha256"/>
        <DigestValue>+n5QTe6/grUf3JPx5J0xBRGlKRI8XimZKbgxCQVlTOM=</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AOaDuHtsifCB+3mFVZaFSjZ2jbySMm3+Pey0DhdCrvo=</DigestValue>
      </Reference>
      <Reference URI="/xl/printerSettings/printerSettings855.bin?ContentType=application/vnd.openxmlformats-officedocument.spreadsheetml.printerSettings">
        <DigestMethod Algorithm="http://www.w3.org/2001/04/xmlenc#sha256"/>
        <DigestValue>AOaDuHtsifCB+3mFVZaFSjZ2jbySMm3+Pey0DhdCrvo=</DigestValue>
      </Reference>
      <Reference URI="/xl/printerSettings/printerSettings856.bin?ContentType=application/vnd.openxmlformats-officedocument.spreadsheetml.printerSettings">
        <DigestMethod Algorithm="http://www.w3.org/2001/04/xmlenc#sha256"/>
        <DigestValue>+n5QTe6/grUf3JPx5J0xBRGlKRI8XimZKbgxCQVlTOM=</DigestValue>
      </Reference>
      <Reference URI="/xl/printerSettings/printerSettings857.bin?ContentType=application/vnd.openxmlformats-officedocument.spreadsheetml.printerSettings">
        <DigestMethod Algorithm="http://www.w3.org/2001/04/xmlenc#sha256"/>
        <DigestValue>1easXUpors9wW02Nqy5x8cLEF/3ZKBH0i2lLjO2Zsk8=</DigestValue>
      </Reference>
      <Reference URI="/xl/printerSettings/printerSettings858.bin?ContentType=application/vnd.openxmlformats-officedocument.spreadsheetml.printerSettings">
        <DigestMethod Algorithm="http://www.w3.org/2001/04/xmlenc#sha256"/>
        <DigestValue>4sf+1AWluvbpxJKPd2Oye0vW/vjaIC4T1BxgDzXmoXg=</DigestValue>
      </Reference>
      <Reference URI="/xl/printerSettings/printerSettings859.bin?ContentType=application/vnd.openxmlformats-officedocument.spreadsheetml.printerSettings">
        <DigestMethod Algorithm="http://www.w3.org/2001/04/xmlenc#sha256"/>
        <DigestValue>1easXUpors9wW02Nqy5x8cLEF/3ZKBH0i2lLjO2Zsk8=</DigestValue>
      </Reference>
      <Reference URI="/xl/printerSettings/printerSettings86.bin?ContentType=application/vnd.openxmlformats-officedocument.spreadsheetml.printerSettings">
        <DigestMethod Algorithm="http://www.w3.org/2001/04/xmlenc#sha256"/>
        <DigestValue>1easXUpors9wW02Nqy5x8cLEF/3ZKBH0i2lLjO2Zsk8=</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1easXUpors9wW02Nqy5x8cLEF/3ZKBH0i2lLjO2Zsk8=</DigestValue>
      </Reference>
      <Reference URI="/xl/printerSettings/printerSettings862.bin?ContentType=application/vnd.openxmlformats-officedocument.spreadsheetml.printerSettings">
        <DigestMethod Algorithm="http://www.w3.org/2001/04/xmlenc#sha256"/>
        <DigestValue>1easXUpors9wW02Nqy5x8cLEF/3ZKBH0i2lLjO2Zsk8=</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4sf+1AWluvbpxJKPd2Oye0vW/vjaIC4T1BxgDzXmoXg=</DigestValue>
      </Reference>
      <Reference URI="/xl/printerSettings/printerSettings865.bin?ContentType=application/vnd.openxmlformats-officedocument.spreadsheetml.printerSettings">
        <DigestMethod Algorithm="http://www.w3.org/2001/04/xmlenc#sha256"/>
        <DigestValue>1easXUpors9wW02Nqy5x8cLEF/3ZKBH0i2lLjO2Zsk8=</DigestValue>
      </Reference>
      <Reference URI="/xl/printerSettings/printerSettings866.bin?ContentType=application/vnd.openxmlformats-officedocument.spreadsheetml.printerSettings">
        <DigestMethod Algorithm="http://www.w3.org/2001/04/xmlenc#sha256"/>
        <DigestValue>+n5QTe6/grUf3JPx5J0xBRGlKRI8XimZKbgxCQVlTOM=</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1easXUpors9wW02Nqy5x8cLEF/3ZKBH0i2lLjO2Zsk8=</DigestValue>
      </Reference>
      <Reference URI="/xl/printerSettings/printerSettings869.bin?ContentType=application/vnd.openxmlformats-officedocument.spreadsheetml.printerSettings">
        <DigestMethod Algorithm="http://www.w3.org/2001/04/xmlenc#sha256"/>
        <DigestValue>1easXUpors9wW02Nqy5x8cLEF/3ZKBH0i2lLjO2Zsk8=</DigestValue>
      </Reference>
      <Reference URI="/xl/printerSettings/printerSettings87.bin?ContentType=application/vnd.openxmlformats-officedocument.spreadsheetml.printerSettings">
        <DigestMethod Algorithm="http://www.w3.org/2001/04/xmlenc#sha256"/>
        <DigestValue>4sf+1AWluvbpxJKPd2Oye0vW/vjaIC4T1BxgDzXmoXg=</DigestValue>
      </Reference>
      <Reference URI="/xl/printerSettings/printerSettings870.bin?ContentType=application/vnd.openxmlformats-officedocument.spreadsheetml.printerSettings">
        <DigestMethod Algorithm="http://www.w3.org/2001/04/xmlenc#sha256"/>
        <DigestValue>+n5QTe6/grUf3JPx5J0xBRGlKRI8XimZKbgxCQVlTOM=</DigestValue>
      </Reference>
      <Reference URI="/xl/printerSettings/printerSettings871.bin?ContentType=application/vnd.openxmlformats-officedocument.spreadsheetml.printerSettings">
        <DigestMethod Algorithm="http://www.w3.org/2001/04/xmlenc#sha256"/>
        <DigestValue>AOaDuHtsifCB+3mFVZaFSjZ2jbySMm3+Pey0DhdCrvo=</DigestValue>
      </Reference>
      <Reference URI="/xl/printerSettings/printerSettings872.bin?ContentType=application/vnd.openxmlformats-officedocument.spreadsheetml.printerSettings">
        <DigestMethod Algorithm="http://www.w3.org/2001/04/xmlenc#sha256"/>
        <DigestValue>+n5QTe6/grUf3JPx5J0xBRGlKRI8XimZKbgxCQVlTOM=</DigestValue>
      </Reference>
      <Reference URI="/xl/printerSettings/printerSettings873.bin?ContentType=application/vnd.openxmlformats-officedocument.spreadsheetml.printerSettings">
        <DigestMethod Algorithm="http://www.w3.org/2001/04/xmlenc#sha256"/>
        <DigestValue>+n5QTe6/grUf3JPx5J0xBRGlKRI8XimZKbgxCQVlTOM=</DigestValue>
      </Reference>
      <Reference URI="/xl/printerSettings/printerSettings874.bin?ContentType=application/vnd.openxmlformats-officedocument.spreadsheetml.printerSettings">
        <DigestMethod Algorithm="http://www.w3.org/2001/04/xmlenc#sha256"/>
        <DigestValue>+n5QTe6/grUf3JPx5J0xBRGlKRI8XimZKbgxCQVlTOM=</DigestValue>
      </Reference>
      <Reference URI="/xl/printerSettings/printerSettings875.bin?ContentType=application/vnd.openxmlformats-officedocument.spreadsheetml.printerSettings">
        <DigestMethod Algorithm="http://www.w3.org/2001/04/xmlenc#sha256"/>
        <DigestValue>+n5QTe6/grUf3JPx5J0xBRGlKRI8XimZKbgxCQVlTOM=</DigestValue>
      </Reference>
      <Reference URI="/xl/printerSettings/printerSettings876.bin?ContentType=application/vnd.openxmlformats-officedocument.spreadsheetml.printerSettings">
        <DigestMethod Algorithm="http://www.w3.org/2001/04/xmlenc#sha256"/>
        <DigestValue>4sf+1AWluvbpxJKPd2Oye0vW/vjaIC4T1BxgDzXmoXg=</DigestValue>
      </Reference>
      <Reference URI="/xl/printerSettings/printerSettings877.bin?ContentType=application/vnd.openxmlformats-officedocument.spreadsheetml.printerSettings">
        <DigestMethod Algorithm="http://www.w3.org/2001/04/xmlenc#sha256"/>
        <DigestValue>AOaDuHtsifCB+3mFVZaFSjZ2jbySMm3+Pey0DhdCrvo=</DigestValue>
      </Reference>
      <Reference URI="/xl/printerSettings/printerSettings878.bin?ContentType=application/vnd.openxmlformats-officedocument.spreadsheetml.printerSettings">
        <DigestMethod Algorithm="http://www.w3.org/2001/04/xmlenc#sha256"/>
        <DigestValue>AOaDuHtsifCB+3mFVZaFSjZ2jbySMm3+Pey0DhdCrvo=</DigestValue>
      </Reference>
      <Reference URI="/xl/printerSettings/printerSettings879.bin?ContentType=application/vnd.openxmlformats-officedocument.spreadsheetml.printerSettings">
        <DigestMethod Algorithm="http://www.w3.org/2001/04/xmlenc#sha256"/>
        <DigestValue>4sf+1AWluvbpxJKPd2Oye0vW/vjaIC4T1BxgDzXmoXg=</DigestValue>
      </Reference>
      <Reference URI="/xl/printerSettings/printerSettings88.bin?ContentType=application/vnd.openxmlformats-officedocument.spreadsheetml.printerSettings">
        <DigestMethod Algorithm="http://www.w3.org/2001/04/xmlenc#sha256"/>
        <DigestValue>6HGumsjBk9X1CzCPpkG1pJTBdVyGv7gAJ+RWNO+yDTc=</DigestValue>
      </Reference>
      <Reference URI="/xl/printerSettings/printerSettings880.bin?ContentType=application/vnd.openxmlformats-officedocument.spreadsheetml.printerSettings">
        <DigestMethod Algorithm="http://www.w3.org/2001/04/xmlenc#sha256"/>
        <DigestValue>1easXUpors9wW02Nqy5x8cLEF/3ZKBH0i2lLjO2Zsk8=</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1easXUpors9wW02Nqy5x8cLEF/3ZKBH0i2lLjO2Zsk8=</DigestValue>
      </Reference>
      <Reference URI="/xl/printerSettings/printerSettings883.bin?ContentType=application/vnd.openxmlformats-officedocument.spreadsheetml.printerSettings">
        <DigestMethod Algorithm="http://www.w3.org/2001/04/xmlenc#sha256"/>
        <DigestValue>4sf+1AWluvbpxJKPd2Oye0vW/vjaIC4T1BxgDzXmoXg=</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4sf+1AWluvbpxJKPd2Oye0vW/vjaIC4T1BxgDzXmoXg=</DigestValue>
      </Reference>
      <Reference URI="/xl/printerSettings/printerSettings889.bin?ContentType=application/vnd.openxmlformats-officedocument.spreadsheetml.printerSettings">
        <DigestMethod Algorithm="http://www.w3.org/2001/04/xmlenc#sha256"/>
        <DigestValue>4sf+1AWluvbpxJKPd2Oye0vW/vjaIC4T1BxgDzXmoXg=</DigestValue>
      </Reference>
      <Reference URI="/xl/printerSettings/printerSettings89.bin?ContentType=application/vnd.openxmlformats-officedocument.spreadsheetml.printerSettings">
        <DigestMethod Algorithm="http://www.w3.org/2001/04/xmlenc#sha256"/>
        <DigestValue>4sf+1AWluvbpxJKPd2Oye0vW/vjaIC4T1BxgDzXmoXg=</DigestValue>
      </Reference>
      <Reference URI="/xl/printerSettings/printerSettings890.bin?ContentType=application/vnd.openxmlformats-officedocument.spreadsheetml.printerSettings">
        <DigestMethod Algorithm="http://www.w3.org/2001/04/xmlenc#sha256"/>
        <DigestValue>4sf+1AWluvbpxJKPd2Oye0vW/vjaIC4T1BxgDzXmoXg=</DigestValue>
      </Reference>
      <Reference URI="/xl/printerSettings/printerSettings891.bin?ContentType=application/vnd.openxmlformats-officedocument.spreadsheetml.printerSettings">
        <DigestMethod Algorithm="http://www.w3.org/2001/04/xmlenc#sha256"/>
        <DigestValue>1easXUpors9wW02Nqy5x8cLEF/3ZKBH0i2lLjO2Zsk8=</DigestValue>
      </Reference>
      <Reference URI="/xl/printerSettings/printerSettings892.bin?ContentType=application/vnd.openxmlformats-officedocument.spreadsheetml.printerSettings">
        <DigestMethod Algorithm="http://www.w3.org/2001/04/xmlenc#sha256"/>
        <DigestValue>1easXUpors9wW02Nqy5x8cLEF/3ZKBH0i2lLjO2Zsk8=</DigestValue>
      </Reference>
      <Reference URI="/xl/printerSettings/printerSettings893.bin?ContentType=application/vnd.openxmlformats-officedocument.spreadsheetml.printerSettings">
        <DigestMethod Algorithm="http://www.w3.org/2001/04/xmlenc#sha256"/>
        <DigestValue>4sf+1AWluvbpxJKPd2Oye0vW/vjaIC4T1BxgDzXmoXg=</DigestValue>
      </Reference>
      <Reference URI="/xl/printerSettings/printerSettings894.bin?ContentType=application/vnd.openxmlformats-officedocument.spreadsheetml.printerSettings">
        <DigestMethod Algorithm="http://www.w3.org/2001/04/xmlenc#sha256"/>
        <DigestValue>AOaDuHtsifCB+3mFVZaFSjZ2jbySMm3+Pey0DhdCrvo=</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+n5QTe6/grUf3JPx5J0xBRGlKRI8XimZKbgxCQVlTOM=</DigestValue>
      </Reference>
      <Reference URI="/xl/printerSettings/printerSettings897.bin?ContentType=application/vnd.openxmlformats-officedocument.spreadsheetml.printerSettings">
        <DigestMethod Algorithm="http://www.w3.org/2001/04/xmlenc#sha256"/>
        <DigestValue>+n5QTe6/grUf3JPx5J0xBRGlKRI8XimZKbgxCQVlTOM=</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6HGumsjBk9X1CzCPpkG1pJTBdVyGv7gAJ+RWNO+yDTc=</DigestValue>
      </Reference>
      <Reference URI="/xl/printerSettings/printerSettings900.bin?ContentType=application/vnd.openxmlformats-officedocument.spreadsheetml.printerSettings">
        <DigestMethod Algorithm="http://www.w3.org/2001/04/xmlenc#sha256"/>
        <DigestValue>AOaDuHtsifCB+3mFVZaFSjZ2jbySMm3+Pey0DhdCrvo=</DigestValue>
      </Reference>
      <Reference URI="/xl/printerSettings/printerSettings901.bin?ContentType=application/vnd.openxmlformats-officedocument.spreadsheetml.printerSettings">
        <DigestMethod Algorithm="http://www.w3.org/2001/04/xmlenc#sha256"/>
        <DigestValue>AOaDuHtsifCB+3mFVZaFSjZ2jbySMm3+Pey0DhdCrvo=</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1easXUpors9wW02Nqy5x8cLEF/3ZKBH0i2lLjO2Zsk8=</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4sf+1AWluvbpxJKPd2Oye0vW/vjaIC4T1BxgDzXmoXg=</DigestValue>
      </Reference>
      <Reference URI="/xl/printerSettings/printerSettings907.bin?ContentType=application/vnd.openxmlformats-officedocument.spreadsheetml.printerSettings">
        <DigestMethod Algorithm="http://www.w3.org/2001/04/xmlenc#sha256"/>
        <DigestValue>+n5QTe6/grUf3JPx5J0xBRGlKRI8XimZKbgxCQVlTOM=</DigestValue>
      </Reference>
      <Reference URI="/xl/printerSettings/printerSettings908.bin?ContentType=application/vnd.openxmlformats-officedocument.spreadsheetml.printerSettings">
        <DigestMethod Algorithm="http://www.w3.org/2001/04/xmlenc#sha256"/>
        <DigestValue>4sf+1AWluvbpxJKPd2Oye0vW/vjaIC4T1BxgDzXmoXg=</DigestValue>
      </Reference>
      <Reference URI="/xl/printerSettings/printerSettings909.bin?ContentType=application/vnd.openxmlformats-officedocument.spreadsheetml.printerSettings">
        <DigestMethod Algorithm="http://www.w3.org/2001/04/xmlenc#sha256"/>
        <DigestValue>4sf+1AWluvbpxJKPd2Oye0vW/vjaIC4T1BxgDzXmoXg=</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10.bin?ContentType=application/vnd.openxmlformats-officedocument.spreadsheetml.printerSettings">
        <DigestMethod Algorithm="http://www.w3.org/2001/04/xmlenc#sha256"/>
        <DigestValue>1easXUpors9wW02Nqy5x8cLEF/3ZKBH0i2lLjO2Zsk8=</DigestValue>
      </Reference>
      <Reference URI="/xl/printerSettings/printerSettings911.bin?ContentType=application/vnd.openxmlformats-officedocument.spreadsheetml.printerSettings">
        <DigestMethod Algorithm="http://www.w3.org/2001/04/xmlenc#sha256"/>
        <DigestValue>4sf+1AWluvbpxJKPd2Oye0vW/vjaIC4T1BxgDzXmoXg=</DigestValue>
      </Reference>
      <Reference URI="/xl/printerSettings/printerSettings912.bin?ContentType=application/vnd.openxmlformats-officedocument.spreadsheetml.printerSettings">
        <DigestMethod Algorithm="http://www.w3.org/2001/04/xmlenc#sha256"/>
        <DigestValue>AOaDuHtsifCB+3mFVZaFSjZ2jbySMm3+Pey0DhdCrvo=</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4sf+1AWluvbpxJKPd2Oye0vW/vjaIC4T1BxgDzXmoXg=</DigestValue>
      </Reference>
      <Reference URI="/xl/printerSettings/printerSettings918.bin?ContentType=application/vnd.openxmlformats-officedocument.spreadsheetml.printerSettings">
        <DigestMethod Algorithm="http://www.w3.org/2001/04/xmlenc#sha256"/>
        <DigestValue>AOaDuHtsifCB+3mFVZaFSjZ2jbySMm3+Pey0DhdCrvo=</DigestValue>
      </Reference>
      <Reference URI="/xl/printerSettings/printerSettings919.bin?ContentType=application/vnd.openxmlformats-officedocument.spreadsheetml.printerSettings">
        <DigestMethod Algorithm="http://www.w3.org/2001/04/xmlenc#sha256"/>
        <DigestValue>AOaDuHtsifCB+3mFVZaFSjZ2jbySMm3+Pey0DhdCrvo=</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1easXUpors9wW02Nqy5x8cLEF/3ZKBH0i2lLjO2Zsk8=</DigestValue>
      </Reference>
      <Reference URI="/xl/printerSettings/printerSettings922.bin?ContentType=application/vnd.openxmlformats-officedocument.spreadsheetml.printerSettings">
        <DigestMethod Algorithm="http://www.w3.org/2001/04/xmlenc#sha256"/>
        <DigestValue>4sf+1AWluvbpxJKPd2Oye0vW/vjaIC4T1BxgDzXmoXg=</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6HGumsjBk9X1CzCPpkG1pJTBdVyGv7gAJ+RWNO+yDTc=</DigestValue>
      </Reference>
      <Reference URI="/xl/printerSettings/printerSettings925.bin?ContentType=application/vnd.openxmlformats-officedocument.spreadsheetml.printerSettings">
        <DigestMethod Algorithm="http://www.w3.org/2001/04/xmlenc#sha256"/>
        <DigestValue>4sf+1AWluvbpxJKPd2Oye0vW/vjaIC4T1BxgDzXmoXg=</DigestValue>
      </Reference>
      <Reference URI="/xl/printerSettings/printerSettings926.bin?ContentType=application/vnd.openxmlformats-officedocument.spreadsheetml.printerSettings">
        <DigestMethod Algorithm="http://www.w3.org/2001/04/xmlenc#sha256"/>
        <DigestValue>6HGumsjBk9X1CzCPpkG1pJTBdVyGv7gAJ+RWNO+yDTc=</DigestValue>
      </Reference>
      <Reference URI="/xl/printerSettings/printerSettings927.bin?ContentType=application/vnd.openxmlformats-officedocument.spreadsheetml.printerSettings">
        <DigestMethod Algorithm="http://www.w3.org/2001/04/xmlenc#sha256"/>
        <DigestValue>+n5QTe6/grUf3JPx5J0xBRGlKRI8XimZKbgxCQVlTOM=</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4sf+1AWluvbpxJKPd2Oye0vW/vjaIC4T1BxgDzXmoXg=</DigestValue>
      </Reference>
      <Reference URI="/xl/printerSettings/printerSettings930.bin?ContentType=application/vnd.openxmlformats-officedocument.spreadsheetml.printerSettings">
        <DigestMethod Algorithm="http://www.w3.org/2001/04/xmlenc#sha256"/>
        <DigestValue>1easXUpors9wW02Nqy5x8cLEF/3ZKBH0i2lLjO2Zsk8=</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AOaDuHtsifCB+3mFVZaFSjZ2jbySMm3+Pey0DhdCrvo=</DigestValue>
      </Reference>
      <Reference URI="/xl/printerSettings/printerSettings933.bin?ContentType=application/vnd.openxmlformats-officedocument.spreadsheetml.printerSettings">
        <DigestMethod Algorithm="http://www.w3.org/2001/04/xmlenc#sha256"/>
        <DigestValue>4sf+1AWluvbpxJKPd2Oye0vW/vjaIC4T1BxgDzXmoXg=</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AOaDuHtsifCB+3mFVZaFSjZ2jbySMm3+Pey0DhdCrvo=</DigestValue>
      </Reference>
      <Reference URI="/xl/printerSettings/printerSettings939.bin?ContentType=application/vnd.openxmlformats-officedocument.spreadsheetml.printerSettings">
        <DigestMethod Algorithm="http://www.w3.org/2001/04/xmlenc#sha256"/>
        <DigestValue>AOaDuHtsifCB+3mFVZaFSjZ2jbySMm3+Pey0DhdCrvo=</DigestValue>
      </Reference>
      <Reference URI="/xl/printerSettings/printerSettings94.bin?ContentType=application/vnd.openxmlformats-officedocument.spreadsheetml.printerSettings">
        <DigestMethod Algorithm="http://www.w3.org/2001/04/xmlenc#sha256"/>
        <DigestValue>6HGumsjBk9X1CzCPpkG1pJTBdVyGv7gAJ+RWNO+yDTc=</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1easXUpors9wW02Nqy5x8cLEF/3ZKBH0i2lLjO2Zsk8=</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6HGumsjBk9X1CzCPpkG1pJTBdVyGv7gAJ+RWNO+yDTc=</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6HGumsjBk9X1CzCPpkG1pJTBdVyGv7gAJ+RWNO+yDTc=</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k5z4QFvXyp5vMq4FDANuvQxvNZ735cuotFRYxi91M4M=</DigestValue>
      </Reference>
      <Reference URI="/xl/printerSettings/printerSettings948.bin?ContentType=application/vnd.openxmlformats-officedocument.spreadsheetml.printerSettings">
        <DigestMethod Algorithm="http://www.w3.org/2001/04/xmlenc#sha256"/>
        <DigestValue>+n5QTe6/grUf3JPx5J0xBRGlKRI8XimZKbgxCQVlTOM=</DigestValue>
      </Reference>
      <Reference URI="/xl/printerSettings/printerSettings949.bin?ContentType=application/vnd.openxmlformats-officedocument.spreadsheetml.printerSettings">
        <DigestMethod Algorithm="http://www.w3.org/2001/04/xmlenc#sha256"/>
        <DigestValue>4sf+1AWluvbpxJKPd2Oye0vW/vjaIC4T1BxgDzXmoXg=</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1easXUpors9wW02Nqy5x8cLEF/3ZKBH0i2lLjO2Zsk8=</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AOaDuHtsifCB+3mFVZaFSjZ2jbySMm3+Pey0DhdCrvo=</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4sf+1AWluvbpxJKPd2Oye0vW/vjaIC4T1BxgDzXmoXg=</DigestValue>
      </Reference>
      <Reference URI="/xl/printerSettings/printerSettings959.bin?ContentType=application/vnd.openxmlformats-officedocument.spreadsheetml.printerSettings">
        <DigestMethod Algorithm="http://www.w3.org/2001/04/xmlenc#sha256"/>
        <DigestValue>AOaDuHtsifCB+3mFVZaFSjZ2jbySMm3+Pey0DhdCrvo=</DigestValue>
      </Reference>
      <Reference URI="/xl/printerSettings/printerSettings96.bin?ContentType=application/vnd.openxmlformats-officedocument.spreadsheetml.printerSettings">
        <DigestMethod Algorithm="http://www.w3.org/2001/04/xmlenc#sha256"/>
        <DigestValue>6HGumsjBk9X1CzCPpkG1pJTBdVyGv7gAJ+RWNO+yDTc=</DigestValue>
      </Reference>
      <Reference URI="/xl/printerSettings/printerSettings960.bin?ContentType=application/vnd.openxmlformats-officedocument.spreadsheetml.printerSettings">
        <DigestMethod Algorithm="http://www.w3.org/2001/04/xmlenc#sha256"/>
        <DigestValue>AOaDuHtsifCB+3mFVZaFSjZ2jbySMm3+Pey0DhdCrvo=</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1easXUpors9wW02Nqy5x8cLEF/3ZKBH0i2lLjO2Zsk8=</DigestValue>
      </Reference>
      <Reference URI="/xl/printerSettings/printerSettings963.bin?ContentType=application/vnd.openxmlformats-officedocument.spreadsheetml.printerSettings">
        <DigestMethod Algorithm="http://www.w3.org/2001/04/xmlenc#sha256"/>
        <DigestValue>4sf+1AWluvbpxJKPd2Oye0vW/vjaIC4T1BxgDzXmoXg=</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6HGumsjBk9X1CzCPpkG1pJTBdVyGv7gAJ+RWNO+yDTc=</DigestValue>
      </Reference>
      <Reference URI="/xl/printerSettings/printerSettings967.bin?ContentType=application/vnd.openxmlformats-officedocument.spreadsheetml.printerSettings">
        <DigestMethod Algorithm="http://www.w3.org/2001/04/xmlenc#sha256"/>
        <DigestValue>+n5QTe6/grUf3JPx5J0xBRGlKRI8XimZKbgxCQVlTOM=</DigestValue>
      </Reference>
      <Reference URI="/xl/printerSettings/printerSettings968.bin?ContentType=application/vnd.openxmlformats-officedocument.spreadsheetml.printerSettings">
        <DigestMethod Algorithm="http://www.w3.org/2001/04/xmlenc#sha256"/>
        <DigestValue>4sf+1AWluvbpxJKPd2Oye0vW/vjaIC4T1BxgDzXmoXg=</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6HGumsjBk9X1CzCPpkG1pJTBdVyGv7gAJ+RWNO+yDTc=</DigestValue>
      </Reference>
      <Reference URI="/xl/printerSettings/printerSettings970.bin?ContentType=application/vnd.openxmlformats-officedocument.spreadsheetml.printerSettings">
        <DigestMethod Algorithm="http://www.w3.org/2001/04/xmlenc#sha256"/>
        <DigestValue>1easXUpors9wW02Nqy5x8cLEF/3ZKBH0i2lLjO2Zsk8=</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AOaDuHtsifCB+3mFVZaFSjZ2jbySMm3+Pey0DhdCrvo=</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AOaDuHtsifCB+3mFVZaFSjZ2jbySMm3+Pey0DhdCrvo=</DigestValue>
      </Reference>
      <Reference URI="/xl/printerSettings/printerSettings979.bin?ContentType=application/vnd.openxmlformats-officedocument.spreadsheetml.printerSettings">
        <DigestMethod Algorithm="http://www.w3.org/2001/04/xmlenc#sha256"/>
        <DigestValue>AOaDuHtsifCB+3mFVZaFSjZ2jbySMm3+Pey0DhdCrvo=</DigestValue>
      </Reference>
      <Reference URI="/xl/printerSettings/printerSettings98.bin?ContentType=application/vnd.openxmlformats-officedocument.spreadsheetml.printerSettings">
        <DigestMethod Algorithm="http://www.w3.org/2001/04/xmlenc#sha256"/>
        <DigestValue>6HGumsjBk9X1CzCPpkG1pJTBdVyGv7gAJ+RWNO+yDTc=</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1easXUpors9wW02Nqy5x8cLEF/3ZKBH0i2lLjO2Zsk8=</DigestValue>
      </Reference>
      <Reference URI="/xl/printerSettings/printerSettings982.bin?ContentType=application/vnd.openxmlformats-officedocument.spreadsheetml.printerSettings">
        <DigestMethod Algorithm="http://www.w3.org/2001/04/xmlenc#sha256"/>
        <DigestValue>4sf+1AWluvbpxJKPd2Oye0vW/vjaIC4T1BxgDzXmoXg=</DigestValue>
      </Reference>
      <Reference URI="/xl/printerSettings/printerSettings983.bin?ContentType=application/vnd.openxmlformats-officedocument.spreadsheetml.printerSettings">
        <DigestMethod Algorithm="http://www.w3.org/2001/04/xmlenc#sha256"/>
        <DigestValue>6HGumsjBk9X1CzCPpkG1pJTBdVyGv7gAJ+RWNO+yDTc=</DigestValue>
      </Reference>
      <Reference URI="/xl/printerSettings/printerSettings984.bin?ContentType=application/vnd.openxmlformats-officedocument.spreadsheetml.printerSettings">
        <DigestMethod Algorithm="http://www.w3.org/2001/04/xmlenc#sha256"/>
        <DigestValue>4sf+1AWluvbpxJKPd2Oye0vW/vjaIC4T1BxgDzXmoXg=</DigestValue>
      </Reference>
      <Reference URI="/xl/printerSettings/printerSettings985.bin?ContentType=application/vnd.openxmlformats-officedocument.spreadsheetml.printerSettings">
        <DigestMethod Algorithm="http://www.w3.org/2001/04/xmlenc#sha256"/>
        <DigestValue>6HGumsjBk9X1CzCPpkG1pJTBdVyGv7gAJ+RWNO+yDTc=</DigestValue>
      </Reference>
      <Reference URI="/xl/printerSettings/printerSettings986.bin?ContentType=application/vnd.openxmlformats-officedocument.spreadsheetml.printerSettings">
        <DigestMethod Algorithm="http://www.w3.org/2001/04/xmlenc#sha256"/>
        <DigestValue>6HGumsjBk9X1CzCPpkG1pJTBdVyGv7gAJ+RWNO+yDTc=</DigestValue>
      </Reference>
      <Reference URI="/xl/printerSettings/printerSettings987.bin?ContentType=application/vnd.openxmlformats-officedocument.spreadsheetml.printerSettings">
        <DigestMethod Algorithm="http://www.w3.org/2001/04/xmlenc#sha256"/>
        <DigestValue>4sf+1AWluvbpxJKPd2Oye0vW/vjaIC4T1BxgDzXmoXg=</DigestValue>
      </Reference>
      <Reference URI="/xl/printerSettings/printerSettings988.bin?ContentType=application/vnd.openxmlformats-officedocument.spreadsheetml.printerSettings">
        <DigestMethod Algorithm="http://www.w3.org/2001/04/xmlenc#sha256"/>
        <DigestValue>6HGumsjBk9X1CzCPpkG1pJTBdVyGv7gAJ+RWNO+yDTc=</DigestValue>
      </Reference>
      <Reference URI="/xl/printerSettings/printerSettings989.bin?ContentType=application/vnd.openxmlformats-officedocument.spreadsheetml.printerSettings">
        <DigestMethod Algorithm="http://www.w3.org/2001/04/xmlenc#sha256"/>
        <DigestValue>k5z4QFvXyp5vMq4FDANuvQxvNZ735cuotFRYxi91M4M=</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+n5QTe6/grUf3JPx5J0xBRGlKRI8XimZKbgxCQVlTOM=</DigestValue>
      </Reference>
      <Reference URI="/xl/printerSettings/printerSettings991.bin?ContentType=application/vnd.openxmlformats-officedocument.spreadsheetml.printerSettings">
        <DigestMethod Algorithm="http://www.w3.org/2001/04/xmlenc#sha256"/>
        <DigestValue>6HGumsjBk9X1CzCPpkG1pJTBdVyGv7gAJ+RWNO+yDTc=</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4sf+1AWluvbpxJKPd2Oye0vW/vjaIC4T1BxgDzXmoXg=</DigestValue>
      </Reference>
      <Reference URI="/xl/printerSettings/printerSettings994.bin?ContentType=application/vnd.openxmlformats-officedocument.spreadsheetml.printerSettings">
        <DigestMethod Algorithm="http://www.w3.org/2001/04/xmlenc#sha256"/>
        <DigestValue>MqlMFcdOU724y+XT0A1fb7kjq67gysaEXySjCDCzorU=</DigestValue>
      </Reference>
      <Reference URI="/xl/printerSettings/printerSettings995.bin?ContentType=application/vnd.openxmlformats-officedocument.spreadsheetml.printerSettings">
        <DigestMethod Algorithm="http://www.w3.org/2001/04/xmlenc#sha256"/>
        <DigestValue>4sf+1AWluvbpxJKPd2Oye0vW/vjaIC4T1BxgDzXmoXg=</DigestValue>
      </Reference>
      <Reference URI="/xl/printerSettings/printerSettings996.bin?ContentType=application/vnd.openxmlformats-officedocument.spreadsheetml.printerSettings">
        <DigestMethod Algorithm="http://www.w3.org/2001/04/xmlenc#sha256"/>
        <DigestValue>AOaDuHtsifCB+3mFVZaFSjZ2jbySMm3+Pey0DhdCrvo=</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4sf+1AWluvbpxJKPd2Oye0vW/vjaIC4T1BxgDzXmoXg=</DigestValue>
      </Reference>
      <Reference URI="/xl/printerSettings/printerSettings9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JGex9TQ2TysEjKfxsTvXs0qUUwFH86JiJhfA4V7Hj5s=</DigestValue>
      </Reference>
      <Reference URI="/xl/styles.xml?ContentType=application/vnd.openxmlformats-officedocument.spreadsheetml.styles+xml">
        <DigestMethod Algorithm="http://www.w3.org/2001/04/xmlenc#sha256"/>
        <DigestValue>KGHx+PcJWZTvvIGTTMVxMUXumagkC83hW72w+THHi1k=</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0v70/Qvt21QLeChtuNl6bwQyA9BQJAh8Jpr5iTuyGV4=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lc/c3DQ4Gr8IrHJkybz+hdrQeOtXhRbgUUvJoS8if9U=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lZj2pAvR5D62hZ8l0AAaVeHx3EJfr8nT60DrUQ8nWNQ=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PTuEWrXRuzB3xlR/XKZb7ZcWvgcSAI2s/Qit7xYl4cg=</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Zb/S86l9r9D2fu3/+NyjKPq9BBAX9QHO9o7B3IsXr74=</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HWhJBEQPmBxbdkgsWzsKuIrTnYpGb42pR1J6OddajiM=</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dHhK4U7kB9fZHq9obepaCUCOfKdyrbTWiYyqxm9/E+g=</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/Eiwes2ht9acA+OgGvvWjBkFe+dyxuJeVBgbzbKe7nU=</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sw9KdxM3NfT9RrXRXMz6N4ZuiwAqTkZYaUL8sHensHc=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2ilkpNkaI1p694iqSZJtzxKlKzaPl+ofaD/3iIbILQo=</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lVjIphHMyf1rZu+2Fo22FFBt1FarWAJYQyB/4AyUo6A=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rVYFIy0AUo9blLGWdcvuX675jtg5Bz4newfCpoDZXew=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BzwQOWV5b60BzWoX2zQdTnWj2a/EI+tpMd2SNB7zLV0=</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cthAB8VEcyieSFs5/SVzE4B6TETD1pCi3uNm1ARBENI=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YyK3d7YVIX151L+C15Lua2i/1VHu2N15DM38lIyhiCo=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4NSNsi5pSb9bDpGDylkbZ5gb8nVFp5IUDSgntR39QG8=</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58mtWGjXI3EEFJ5FfnzX2+m/P3MmrZzehTK72392c5Q=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vuTfjibKdWR02BDOxL9KCm3143R2JFh+lLeWdfFhphA=</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PAwEvkReH60lywpAjbfjxYNNPbmnsoX2VdpG9AOXPss=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6VlZJcPs5RGqxjObeYEreXw8Spmt1mxBUqt4E1al8Nw=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MzG/btmsw+0wh7Wnx6VCbyoTGvzXvBvsW6RPuPkqr9o=</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T/Myou7uRgnD73G5WGmCet5Ot2rd2sz1fmlJs+Xoq9c=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+iSt1hue74c17D+iPeb7NlLCSwa4LLBCPjgDptEBr2k=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wAjrxjE/AgKQSymbycb2nzSrtcKAHUp8sG1jEfJbZ3M=</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FXPWMUGojSkO8C4xYwgIpEjsq7JUb+xBXjDadoRIges=</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gNHk7bRUR3hWgwHAur9J263aXmAe4gAThSzTSrJyhRo=</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A9vbeji0pqw+3tf7anvqxMLPVFuuJN4ZxU6Z/frnq5k=</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bcraTp9WzS8OYiGDF29X1THxlYuMN7Kmar2QCuIHnBg=</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/JHdmVHkh+/DjxDsp7Arlo4hRZqlEI+MYPVvBBcUvVs=</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hnKsma1AXSOEb8hEAKmL3tI9SMRweUg+eKlchA6Adek=</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t/0d5eokCscsOrlYyTeR2tGmF1GNwQ3JtM4u0qsKHSM=</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rKUwH+f87R03g8k6HIfDDtqcNizFEG8p4d7iACVcVw4=</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HfhEbveOgFdeDntonLuoO1XITu62/U1EG2VH3pbkacE=</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duuXlkyjvBZtATY7LsxsPKCSZlDPEK9mRwhLJBYXGa8=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aROvHwEtHgdi4I0GuDTKutY9PkvlPfDqcw/ARhK2F8k=</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ycTMYk85AfUBB95fcdGht9NskEcjvpL/oW5ccBgFvi0=</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1lVLcOzVYpypDFHeqt4curg4AngRY2Z81oIAULudvkg=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U8huQTFbH5EGm5lJAr+vb7BrYVm9YDny7aRw4WMmvkQ=</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vVqp09LSWfI7Nkh19wGC6fqYo7K8OFvxDNokJQGiioQ=</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X/LQ3zMFOd1deuKYXT9P0LGHRRr4Hman8eHb0YgTI40=</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+3UW55FMKV6OzwOYxBALKVtO43AFa8ryvtAH7dl0Eso=</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sRzXEusGfFGqGC3ZxN21kff2vQHhlYdY6nddMdF1EEM=</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nSOuSj1e9+FmQefnIUmJ6J+Ga6/2wwwAQDZOBsqZThQ=</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8fyCygBzds2Z+ot6W9CVe5e9RVSlID6JK74ybOlwSS4=</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ycbRx+FKRhx2Me1lBsPHHE7e66HnJt7DOozjUEL0uwo=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Z9/hbI6kd+xGBBesJ4RJFZhNSqxEfiSWgBs0lFVI8ms=</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prvsr/XQPKR4/OooApAtkOBJYiR2NuNOFfkasE4EiZs=</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cL74r+sCUxgaUFyPQuWIPfYW89og2p/UWkVJ+r/lGNk=</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q+JTo7tXQXcYOqM0EE0uM6i7JGRUiiisdjJSSAAqKb8=</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OzemER3vq4Ckxth+nhKLE3z0Qz8UeczOiSwd8vyGVMg=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0C4CsqsLjE1ZhOv6bVDqL4eZbGnPHIpjbSqLTLhLQMQ=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thm+222zFIMESNDUcHEIMJDQ0i613lGoGoXsYzUrDm8=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U1S8dwaEj5f7HD2C0/+Ehj4Mp+PbDoUL/5+mhEt+psc=</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EhCzof9cNpKMrOEUQXSJbti2CZCMtGSM6n3ml6mN03c=</DigestValue>
      </Reference>
      <Reference URI="/xl/worksheets/sheet1.xml?ContentType=application/vnd.openxmlformats-officedocument.spreadsheetml.worksheet+xml">
        <DigestMethod Algorithm="http://www.w3.org/2001/04/xmlenc#sha256"/>
        <DigestValue>3VGtjwDECHbfEdaAIDwps+usSSK046L5t8aN9W7HCDA=</DigestValue>
      </Reference>
      <Reference URI="/xl/worksheets/sheet10.xml?ContentType=application/vnd.openxmlformats-officedocument.spreadsheetml.worksheet+xml">
        <DigestMethod Algorithm="http://www.w3.org/2001/04/xmlenc#sha256"/>
        <DigestValue>QjD2Lxq7ZK76SR/rrmcP67iJiouxsVtjxD8/BAwhJFs=</DigestValue>
      </Reference>
      <Reference URI="/xl/worksheets/sheet11.xml?ContentType=application/vnd.openxmlformats-officedocument.spreadsheetml.worksheet+xml">
        <DigestMethod Algorithm="http://www.w3.org/2001/04/xmlenc#sha256"/>
        <DigestValue>4JNLm4w3KxppQR0kJ8089TjajAHzyEV7kWlx86LBVbM=</DigestValue>
      </Reference>
      <Reference URI="/xl/worksheets/sheet12.xml?ContentType=application/vnd.openxmlformats-officedocument.spreadsheetml.worksheet+xml">
        <DigestMethod Algorithm="http://www.w3.org/2001/04/xmlenc#sha256"/>
        <DigestValue>r2zDlUtsRsT1NOdq1TDsaSt2KkcY5YnVofW5rKv5xHY=</DigestValue>
      </Reference>
      <Reference URI="/xl/worksheets/sheet13.xml?ContentType=application/vnd.openxmlformats-officedocument.spreadsheetml.worksheet+xml">
        <DigestMethod Algorithm="http://www.w3.org/2001/04/xmlenc#sha256"/>
        <DigestValue>V5MqFdg/PT12oOihLwu5yFHHkk4a64ubiz+eYZfUi2U=</DigestValue>
      </Reference>
      <Reference URI="/xl/worksheets/sheet14.xml?ContentType=application/vnd.openxmlformats-officedocument.spreadsheetml.worksheet+xml">
        <DigestMethod Algorithm="http://www.w3.org/2001/04/xmlenc#sha256"/>
        <DigestValue>8ApDC4C5Eq48LKy1ttWOTyUAkzb1379RrxnrVAdrFDc=</DigestValue>
      </Reference>
      <Reference URI="/xl/worksheets/sheet15.xml?ContentType=application/vnd.openxmlformats-officedocument.spreadsheetml.worksheet+xml">
        <DigestMethod Algorithm="http://www.w3.org/2001/04/xmlenc#sha256"/>
        <DigestValue>bSI8lpZpm66OsPiVNLEJhXFdY4f0/TPwPyxusPc6FIU=</DigestValue>
      </Reference>
      <Reference URI="/xl/worksheets/sheet16.xml?ContentType=application/vnd.openxmlformats-officedocument.spreadsheetml.worksheet+xml">
        <DigestMethod Algorithm="http://www.w3.org/2001/04/xmlenc#sha256"/>
        <DigestValue>bZBP1lxf8kC9JL1Ga5eKcNBqE0gH8LDQ1oI2ra0E2os=</DigestValue>
      </Reference>
      <Reference URI="/xl/worksheets/sheet17.xml?ContentType=application/vnd.openxmlformats-officedocument.spreadsheetml.worksheet+xml">
        <DigestMethod Algorithm="http://www.w3.org/2001/04/xmlenc#sha256"/>
        <DigestValue>yKlPY0ZvhMs1jDLwsCWrclziphDCnptNszlV95jrX+A=</DigestValue>
      </Reference>
      <Reference URI="/xl/worksheets/sheet18.xml?ContentType=application/vnd.openxmlformats-officedocument.spreadsheetml.worksheet+xml">
        <DigestMethod Algorithm="http://www.w3.org/2001/04/xmlenc#sha256"/>
        <DigestValue>vecml3G7nfWTiLCJnHWBh/NEGN9cvwxlIk5fPQMKmW4=</DigestValue>
      </Reference>
      <Reference URI="/xl/worksheets/sheet19.xml?ContentType=application/vnd.openxmlformats-officedocument.spreadsheetml.worksheet+xml">
        <DigestMethod Algorithm="http://www.w3.org/2001/04/xmlenc#sha256"/>
        <DigestValue>jJEGNB8kVlEM+RtzDNq0J5ebC828zo1BTw652PJZboQ=</DigestValue>
      </Reference>
      <Reference URI="/xl/worksheets/sheet2.xml?ContentType=application/vnd.openxmlformats-officedocument.spreadsheetml.worksheet+xml">
        <DigestMethod Algorithm="http://www.w3.org/2001/04/xmlenc#sha256"/>
        <DigestValue>tO/ht5ElvgEqZxISoilex3Q+OGa9F/f5bS3+JCkfp4g=</DigestValue>
      </Reference>
      <Reference URI="/xl/worksheets/sheet20.xml?ContentType=application/vnd.openxmlformats-officedocument.spreadsheetml.worksheet+xml">
        <DigestMethod Algorithm="http://www.w3.org/2001/04/xmlenc#sha256"/>
        <DigestValue>zw2A4nfrHEIXumg9f85ztuwyRA40a3DRcOJeBkRVG24=</DigestValue>
      </Reference>
      <Reference URI="/xl/worksheets/sheet21.xml?ContentType=application/vnd.openxmlformats-officedocument.spreadsheetml.worksheet+xml">
        <DigestMethod Algorithm="http://www.w3.org/2001/04/xmlenc#sha256"/>
        <DigestValue>BL1TIV3H8MagCDPAme963Vizf7JdJLaj+qRJ1dXV//U=</DigestValue>
      </Reference>
      <Reference URI="/xl/worksheets/sheet22.xml?ContentType=application/vnd.openxmlformats-officedocument.spreadsheetml.worksheet+xml">
        <DigestMethod Algorithm="http://www.w3.org/2001/04/xmlenc#sha256"/>
        <DigestValue>LSvLWrP/z5MwVH7EqpLgr8B3BiyeovtgV1vPcAnbAm4=</DigestValue>
      </Reference>
      <Reference URI="/xl/worksheets/sheet23.xml?ContentType=application/vnd.openxmlformats-officedocument.spreadsheetml.worksheet+xml">
        <DigestMethod Algorithm="http://www.w3.org/2001/04/xmlenc#sha256"/>
        <DigestValue>3/KrlyBoI3V2IoF5uAQ1i3q4VqiUi/6O7QL2tss8C8w=</DigestValue>
      </Reference>
      <Reference URI="/xl/worksheets/sheet24.xml?ContentType=application/vnd.openxmlformats-officedocument.spreadsheetml.worksheet+xml">
        <DigestMethod Algorithm="http://www.w3.org/2001/04/xmlenc#sha256"/>
        <DigestValue>WdVm/IpN3t3HEioLAwcTwXj21s/bbW2NYn0ukJAocr0=</DigestValue>
      </Reference>
      <Reference URI="/xl/worksheets/sheet25.xml?ContentType=application/vnd.openxmlformats-officedocument.spreadsheetml.worksheet+xml">
        <DigestMethod Algorithm="http://www.w3.org/2001/04/xmlenc#sha256"/>
        <DigestValue>zGBnRuaBrvLzgFCNZkAZAKIqMQ7sYf7HcZzyN5C6+rQ=</DigestValue>
      </Reference>
      <Reference URI="/xl/worksheets/sheet26.xml?ContentType=application/vnd.openxmlformats-officedocument.spreadsheetml.worksheet+xml">
        <DigestMethod Algorithm="http://www.w3.org/2001/04/xmlenc#sha256"/>
        <DigestValue>z7bwkjUq2YrvfiKz5xl97LAp7Zavz+L3bh8/+De4Yb4=</DigestValue>
      </Reference>
      <Reference URI="/xl/worksheets/sheet27.xml?ContentType=application/vnd.openxmlformats-officedocument.spreadsheetml.worksheet+xml">
        <DigestMethod Algorithm="http://www.w3.org/2001/04/xmlenc#sha256"/>
        <DigestValue>GPrsur+I73+Z0BHS0U4Zt1kTBFk6WQwOyLN0McPItzA=</DigestValue>
      </Reference>
      <Reference URI="/xl/worksheets/sheet28.xml?ContentType=application/vnd.openxmlformats-officedocument.spreadsheetml.worksheet+xml">
        <DigestMethod Algorithm="http://www.w3.org/2001/04/xmlenc#sha256"/>
        <DigestValue>NbhK0FoUV9kQOZY3sW5/kR9+gzT31XRO5SMcNAdFUN4=</DigestValue>
      </Reference>
      <Reference URI="/xl/worksheets/sheet29.xml?ContentType=application/vnd.openxmlformats-officedocument.spreadsheetml.worksheet+xml">
        <DigestMethod Algorithm="http://www.w3.org/2001/04/xmlenc#sha256"/>
        <DigestValue>BfqkdAx+yTaXiX0TZKU78mXGX1SAZ281H4kVxVr+NdQ=</DigestValue>
      </Reference>
      <Reference URI="/xl/worksheets/sheet3.xml?ContentType=application/vnd.openxmlformats-officedocument.spreadsheetml.worksheet+xml">
        <DigestMethod Algorithm="http://www.w3.org/2001/04/xmlenc#sha256"/>
        <DigestValue>UgvEMKACcBzGzokuODsEDrctPboqdOuw+MuniIGi1Vw=</DigestValue>
      </Reference>
      <Reference URI="/xl/worksheets/sheet30.xml?ContentType=application/vnd.openxmlformats-officedocument.spreadsheetml.worksheet+xml">
        <DigestMethod Algorithm="http://www.w3.org/2001/04/xmlenc#sha256"/>
        <DigestValue>ASxD8R2or+I/mcutfa+yGbpb5G7TEdQfHDDuZKVUBag=</DigestValue>
      </Reference>
      <Reference URI="/xl/worksheets/sheet31.xml?ContentType=application/vnd.openxmlformats-officedocument.spreadsheetml.worksheet+xml">
        <DigestMethod Algorithm="http://www.w3.org/2001/04/xmlenc#sha256"/>
        <DigestValue>T8mw3c6GWAw1PJuCXWhXeOXhpu0TOyqKCml4aL5Ew8M=</DigestValue>
      </Reference>
      <Reference URI="/xl/worksheets/sheet32.xml?ContentType=application/vnd.openxmlformats-officedocument.spreadsheetml.worksheet+xml">
        <DigestMethod Algorithm="http://www.w3.org/2001/04/xmlenc#sha256"/>
        <DigestValue>CslUePFz1mMsqMAqrLLNfK63i5LKv0Hk4RDujoVkQ1s=</DigestValue>
      </Reference>
      <Reference URI="/xl/worksheets/sheet33.xml?ContentType=application/vnd.openxmlformats-officedocument.spreadsheetml.worksheet+xml">
        <DigestMethod Algorithm="http://www.w3.org/2001/04/xmlenc#sha256"/>
        <DigestValue>3goJAjKCEXGeVyWVm8o2jCloGzxPMCwHwQSejzwSfOQ=</DigestValue>
      </Reference>
      <Reference URI="/xl/worksheets/sheet34.xml?ContentType=application/vnd.openxmlformats-officedocument.spreadsheetml.worksheet+xml">
        <DigestMethod Algorithm="http://www.w3.org/2001/04/xmlenc#sha256"/>
        <DigestValue>kMoXVEvNpomrD+vKIFt49+xmSGflASkqqBZgJvvxrTo=</DigestValue>
      </Reference>
      <Reference URI="/xl/worksheets/sheet35.xml?ContentType=application/vnd.openxmlformats-officedocument.spreadsheetml.worksheet+xml">
        <DigestMethod Algorithm="http://www.w3.org/2001/04/xmlenc#sha256"/>
        <DigestValue>RVacqrAkQ8q4OzhccVmo02X6qLwe9VQh5APbn3jRw9E=</DigestValue>
      </Reference>
      <Reference URI="/xl/worksheets/sheet36.xml?ContentType=application/vnd.openxmlformats-officedocument.spreadsheetml.worksheet+xml">
        <DigestMethod Algorithm="http://www.w3.org/2001/04/xmlenc#sha256"/>
        <DigestValue>2hJkofmGIZdqq+vb/5JXXMw4iV8JBuVXI3q2jcpps+k=</DigestValue>
      </Reference>
      <Reference URI="/xl/worksheets/sheet37.xml?ContentType=application/vnd.openxmlformats-officedocument.spreadsheetml.worksheet+xml">
        <DigestMethod Algorithm="http://www.w3.org/2001/04/xmlenc#sha256"/>
        <DigestValue>b0gLLM6nvWwdbIQRTQ26WislghnT6Ocl9wVoSdb5C4k=</DigestValue>
      </Reference>
      <Reference URI="/xl/worksheets/sheet38.xml?ContentType=application/vnd.openxmlformats-officedocument.spreadsheetml.worksheet+xml">
        <DigestMethod Algorithm="http://www.w3.org/2001/04/xmlenc#sha256"/>
        <DigestValue>nqzUx3fBtI2fhjrFQymBQ4NRN3u5AfwlgbbL6B5ERTQ=</DigestValue>
      </Reference>
      <Reference URI="/xl/worksheets/sheet39.xml?ContentType=application/vnd.openxmlformats-officedocument.spreadsheetml.worksheet+xml">
        <DigestMethod Algorithm="http://www.w3.org/2001/04/xmlenc#sha256"/>
        <DigestValue>3gVplrEbMhP+WDgfRXyMVeAwdTM75GlQGmRYCg7jPjE=</DigestValue>
      </Reference>
      <Reference URI="/xl/worksheets/sheet4.xml?ContentType=application/vnd.openxmlformats-officedocument.spreadsheetml.worksheet+xml">
        <DigestMethod Algorithm="http://www.w3.org/2001/04/xmlenc#sha256"/>
        <DigestValue>dmRN6dYJRA1NokYkBkehoBvx98YtxIwYqZWf2fY7ztI=</DigestValue>
      </Reference>
      <Reference URI="/xl/worksheets/sheet40.xml?ContentType=application/vnd.openxmlformats-officedocument.spreadsheetml.worksheet+xml">
        <DigestMethod Algorithm="http://www.w3.org/2001/04/xmlenc#sha256"/>
        <DigestValue>zulDSqRynSMGRWqoE+R1V3mEBMPYc6k0BCiDDKexByk=</DigestValue>
      </Reference>
      <Reference URI="/xl/worksheets/sheet41.xml?ContentType=application/vnd.openxmlformats-officedocument.spreadsheetml.worksheet+xml">
        <DigestMethod Algorithm="http://www.w3.org/2001/04/xmlenc#sha256"/>
        <DigestValue>CFNp31GzIdK07GYrWzxYdQKvPjKNz0xMmlO9jLP8I9w=</DigestValue>
      </Reference>
      <Reference URI="/xl/worksheets/sheet42.xml?ContentType=application/vnd.openxmlformats-officedocument.spreadsheetml.worksheet+xml">
        <DigestMethod Algorithm="http://www.w3.org/2001/04/xmlenc#sha256"/>
        <DigestValue>JxYljw2lZFSNE7H4EmEhzQ1N7ufYMJFD4CbIjtdDTsQ=</DigestValue>
      </Reference>
      <Reference URI="/xl/worksheets/sheet43.xml?ContentType=application/vnd.openxmlformats-officedocument.spreadsheetml.worksheet+xml">
        <DigestMethod Algorithm="http://www.w3.org/2001/04/xmlenc#sha256"/>
        <DigestValue>ayOHRPXY4l5a2cLwp1goJsKC0jK1qi5XKqVq4LJjgLg=</DigestValue>
      </Reference>
      <Reference URI="/xl/worksheets/sheet44.xml?ContentType=application/vnd.openxmlformats-officedocument.spreadsheetml.worksheet+xml">
        <DigestMethod Algorithm="http://www.w3.org/2001/04/xmlenc#sha256"/>
        <DigestValue>PvINJ005e4a7TfOwomqxffkRso8erH9WXqTanRfEXtw=</DigestValue>
      </Reference>
      <Reference URI="/xl/worksheets/sheet45.xml?ContentType=application/vnd.openxmlformats-officedocument.spreadsheetml.worksheet+xml">
        <DigestMethod Algorithm="http://www.w3.org/2001/04/xmlenc#sha256"/>
        <DigestValue>fAEtHQJqOne3d6ySluA1XBA13IXCV/rZZ1HTwz8O0iI=</DigestValue>
      </Reference>
      <Reference URI="/xl/worksheets/sheet46.xml?ContentType=application/vnd.openxmlformats-officedocument.spreadsheetml.worksheet+xml">
        <DigestMethod Algorithm="http://www.w3.org/2001/04/xmlenc#sha256"/>
        <DigestValue>TMm3b5muAF3ANrOkNIBm919h5I0bHOiM8GP8xYpo+Zw=</DigestValue>
      </Reference>
      <Reference URI="/xl/worksheets/sheet47.xml?ContentType=application/vnd.openxmlformats-officedocument.spreadsheetml.worksheet+xml">
        <DigestMethod Algorithm="http://www.w3.org/2001/04/xmlenc#sha256"/>
        <DigestValue>EUW91bCRQ8pvGL4/Q44WUf7578AyJ3aCUH+B94GmAow=</DigestValue>
      </Reference>
      <Reference URI="/xl/worksheets/sheet48.xml?ContentType=application/vnd.openxmlformats-officedocument.spreadsheetml.worksheet+xml">
        <DigestMethod Algorithm="http://www.w3.org/2001/04/xmlenc#sha256"/>
        <DigestValue>7MxZmZpczVgVx5GeFZrzdNUzq/q/d4nNtXrfLdBt1gc=</DigestValue>
      </Reference>
      <Reference URI="/xl/worksheets/sheet49.xml?ContentType=application/vnd.openxmlformats-officedocument.spreadsheetml.worksheet+xml">
        <DigestMethod Algorithm="http://www.w3.org/2001/04/xmlenc#sha256"/>
        <DigestValue>js5Ra8daUCRDenzYOU/aCFN5nqiQJq9HJGn3P1H85Cw=</DigestValue>
      </Reference>
      <Reference URI="/xl/worksheets/sheet5.xml?ContentType=application/vnd.openxmlformats-officedocument.spreadsheetml.worksheet+xml">
        <DigestMethod Algorithm="http://www.w3.org/2001/04/xmlenc#sha256"/>
        <DigestValue>NdADe4fk/fgLjS9nVuM8bvTd84KEFif8ScPLONqju18=</DigestValue>
      </Reference>
      <Reference URI="/xl/worksheets/sheet50.xml?ContentType=application/vnd.openxmlformats-officedocument.spreadsheetml.worksheet+xml">
        <DigestMethod Algorithm="http://www.w3.org/2001/04/xmlenc#sha256"/>
        <DigestValue>C21CGjh70V88bXoyL9qE3Fgfr+W3P42dux7TcZjzmUs=</DigestValue>
      </Reference>
      <Reference URI="/xl/worksheets/sheet51.xml?ContentType=application/vnd.openxmlformats-officedocument.spreadsheetml.worksheet+xml">
        <DigestMethod Algorithm="http://www.w3.org/2001/04/xmlenc#sha256"/>
        <DigestValue>d0Eom20uYAHGns2oLx60bAVG5TYdUgDxER2xmTRPSDk=</DigestValue>
      </Reference>
      <Reference URI="/xl/worksheets/sheet52.xml?ContentType=application/vnd.openxmlformats-officedocument.spreadsheetml.worksheet+xml">
        <DigestMethod Algorithm="http://www.w3.org/2001/04/xmlenc#sha256"/>
        <DigestValue>qEy7pmGAmZbpiUS3kcsES9CqLs6zraw+OT0ol73xhCQ=</DigestValue>
      </Reference>
      <Reference URI="/xl/worksheets/sheet53.xml?ContentType=application/vnd.openxmlformats-officedocument.spreadsheetml.worksheet+xml">
        <DigestMethod Algorithm="http://www.w3.org/2001/04/xmlenc#sha256"/>
        <DigestValue>EMuowb8FJJBWiEAPEsCzRqlttctmlsmoWd/5bURmLSk=</DigestValue>
      </Reference>
      <Reference URI="/xl/worksheets/sheet6.xml?ContentType=application/vnd.openxmlformats-officedocument.spreadsheetml.worksheet+xml">
        <DigestMethod Algorithm="http://www.w3.org/2001/04/xmlenc#sha256"/>
        <DigestValue>hFRYCNt2psefR32GR1560gza00bMJa6/32FDi/o/60w=</DigestValue>
      </Reference>
      <Reference URI="/xl/worksheets/sheet7.xml?ContentType=application/vnd.openxmlformats-officedocument.spreadsheetml.worksheet+xml">
        <DigestMethod Algorithm="http://www.w3.org/2001/04/xmlenc#sha256"/>
        <DigestValue>YwJZlJqiHgds9iqS2I56WIP6n0jy6XROEsVfgyCmDEY=</DigestValue>
      </Reference>
      <Reference URI="/xl/worksheets/sheet8.xml?ContentType=application/vnd.openxmlformats-officedocument.spreadsheetml.worksheet+xml">
        <DigestMethod Algorithm="http://www.w3.org/2001/04/xmlenc#sha256"/>
        <DigestValue>iqSFbTX4mBmDfslAhYYnQwdH5TIYkvntWMXIbh1/oJM=</DigestValue>
      </Reference>
      <Reference URI="/xl/worksheets/sheet9.xml?ContentType=application/vnd.openxmlformats-officedocument.spreadsheetml.worksheet+xml">
        <DigestMethod Algorithm="http://www.w3.org/2001/04/xmlenc#sha256"/>
        <DigestValue>P5Q9uWQDPzbYyinWzLJ7dtUZpLsc2swOEda3vGeZZt4=</DigestValue>
      </Reference>
    </Manifest>
    <SignatureProperties>
      <SignatureProperty Id="idSignatureTime" Target="#idPackageSignature">
        <mdssi:SignatureTime xmlns:mdssi="http://schemas.openxmlformats.org/package/2006/digital-signature">
          <mdssi:Format>YYYY-MM-DDThh:mm:ssTZD</mdssi:Format>
          <mdssi:Value>2025-10-30T13:07:34Z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2025-10-30T13:07:34Z</xd:SigningTime>
          <xd:SigningCertificate>
            <xd:Cert>
              <xd:CertDigest>
                <DigestMethod Algorithm="http://www.w3.org/2001/04/xmlenc#sha256"/>
                <DigestValue>Opg8SsDBdZlS1Vk560HI1nB+Vz1J0dW8rVq3mk+IWy0=</DigestValue>
              </xd:CertDigest>
              <xd:IssuerSerial>
                <X509IssuerName>CN=DSK Bank Internal CA 3, O=DSK Bank PLC, C=BG</X509IssuerName>
                <X509SerialNumber>802827425506865529708734614704867657105130023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bCgAwIBAgITagAAAAVJm1AAkXzVxAAAAAAABTANBgkqhkiG9w0BAQsFADBCMQswCQYDVQQGEwJCRzEVMBMGA1UEChMMRFNLIEJhbmsgUExDMRwwGgYDVQQDExNEU0sgQmFuayBSb290IENBIDAzMB4XDTI1MDcyMjA3NTQxNFoXDTI5MDcyMjA4MDQxNFowRTELMAkGA1UEBhMCQkcxFTATBgNVBAoTDERTSyBCYW5rIFBMQzEfMB0GA1UEAxMWRFNLIEJhbmsgSW50ZXJuYWwgQ0EgMzCCAiIwDQYJKoZIhvcNAQEBBQADggIPADCCAgoCggIBAKLFfH06ixrPVtfwV+oi4dEejuWyGxs1kjKEDQ6m/7+SHzGV23J+q/KaNLg4hjiuxpa5sVtavtNr4QrLrSREix5uGEVNV7uraHZhyIBhMmHKox+kDqZbC8Rg2vZx877B/jYDRvPk8n4YKU5z7tuo3X4hRB31V2qxTlxoy4klvZfVKmREu68BllJkrAgwRxdIINGuzIGoCekXCl9j4fFSKWVLexGg71puHmMrC/u7gED4U2xsdSsiU4PYy9jBhvee828ivnlQTZ3bhn1D8b7+LPA5vSdLI5OAov9Ccl03AYU0J7B8TojQd8d0OAgDpq8NkaS3ea/l39HtLGEaEm8C9h5KAt4VvuBlQoyPBYN7mlslWNHb7cAyMtdcYXjvfO6EKu+Cd4Eym8uGAgYjnAPoZF8NHRdojaxLETUVPt335jIJ4fVIsyeJV1L6kv/WTUjzUWzibYrcYixF0WsAMsq7ytC1n3d8M3pJJqWcJonxvndOqtStU1HD2W4QrA7VW3isuspu61usdemDRhkNRw6mebJ2Jb7rbNlkgVDR2e5qvPZqZCPUpAOlO+a5tFk2ILmr6o0Qmc2bJZI2Fbz5DxUt6Kise191+JeXzGDiDU5rlGga0MmL4NztWSHmW2rZ+MZEuc60is9t9OgWNvY1FNWzGjqmZoOHjIsTqI3iATZBabrxAgMBAAGjggKyMIICrjASBgkrBgEEAYI3FQEEBQIDAQABMCMGCSsGAQQBgjcVAgQWBBSg2H1MxuzkBEG+rghMjEySo6pYhjAdBgNVHQ4EFgQUSv96r+NvlCaIEqXMAkf71LmRfr0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A672JT6SpP0BBL12d9QIcXi31nddID0bo+s8TZaveS8bM7PWnt7zln+ZezZCKDN3Qcor1ggLU/jP0scidefc/1CM15cANC8IexvXNsMbf4CfoADJTilgTcmSthArB5EJ4gpcKw75oOZWrUPjqCxslueXnkFxt6D1l99tPGhUTfi4gwGTyESuFx2XnDXXMSDSbSnspVMjAfYx/XcXCh11ch9EXzI9ybTXc8RA60IBA4Uy7UjpCStvhcQL4hZv/iG6aZA2RVuuJOHYFQhIUvhd00FT/JG1OVQHWQpmiuxD0m0YzjQK/5yN+LerrpGr8RGJ4izP9yltZpLQqrGE6+/lVyWrKwTBfXIwZER2ZtVghLQWkUDICYDEorZ2NZ/kNWz1FIxMN72BaN0QyOLsMdU+GmFO54vrjFI+SeGRbkEHi8ayg8JnMnBkTozmioGAhlEhW8xBIyfDaK0VTPhQnU2KGiTPbDZXrzh7+JYhEaOoTAZNvtcbwi8Yjp5tmJ63kiU+sQYWdEcVrp9F+ONZjHq843RNngHGJKwDzRPJIPTaKlReVQviRsJIb4/Kd8bu13VxiHcvaxlah/wpTkwN+vl59o9xG5HE3WitOWKrVp8kz+lUZe3cA5YFkBKFy6wcHhIZV656YsP1jWdjam46PmiS/3VsyjkAnN4+F5GpPKtJb+e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P8AAAB/AAAAAAAAAAAAAAAmHwAAjw8AACBFTUYAAAEA2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QAAAAEAAAA9gAAABAAAAC0AAAABAAAAEM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QAAAAEAAAA9wAAABEAAAAlAAAADAAAAAEAAABUAAAAnAAAALUAAAAEAAAA9QAAABAAAAABAAAAqyr5QY7j+EG1AAAABAAAAA0AAABMAAAAAAAAAAAAAAAAAAAA//////////9oAAAAMwAwAC4AMQAwAC4AMgAwADIANQAgADMELgAAAAYAAAAGAAAAAwAAAAY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fAAAAXAAAAAEAAACrKvlBjuP4QQoAAABQAAAAEAAAAEwAAAAAAAAAAAAAAAAAAAD//////////2wAAABUAHMAdgBlAHQAbwBzAGwAYQB2ACAARABpAG0AbwB2AAU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YAAAACgAAAGAAAAB7AAAAbAAAAAEAAACrKvlBjuP4QQoAAABgAAAAFwAAAEwAAAAAAAAAAAAAAAAAAAD//////////3wAAABDAGgAaQBlAGYAIABGAGkAbgBhAG4AYwBpAGEAbAAgAE8AZgBmAGkAYwBlAHIAAAAHAAAABwAAAAMAAAAGAAAABAAAAAMAAAAGAAAAAwAAAAcAAAAGAAAABwAAAAUAAAADAAAABgAAAAMAAAADAAAACQAAAAQAAAAEAAAAAwAAAAUAAAAGAAAABA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Object Id="idInvalidSigLnImg">AQAAAGwAAAAAAAAAAAAAAP8AAAB/AAAAAAAAAAAAAAAmHwAAjw8AACBFTUYAAAEAP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fAAAAXAAAAAEAAACrKvlBjuP4QQoAAABQAAAAEAAAAEwAAAAAAAAAAAAAAAAAAAD//////////2wAAABUAHMAdgBlAHQAbwBzAGwAYQB2ACAARABpAG0AbwB2AAU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YAAAACgAAAGAAAAB7AAAAbAAAAAEAAACrKvlBjuP4QQoAAABgAAAAFwAAAEwAAAAAAAAAAAAAAAAAAAD//////////3wAAABDAGgAaQBlAGYAIABGAGkAbgBhAG4AYwBpAGEAbAAgAE8AZgBmAGkAYwBlAHIAAAAHAAAABwAAAAMAAAAGAAAABAAAAAMAAAAGAAAAAwAAAAcAAAAGAAAABwAAAAUAAAADAAAABgAAAAMAAAADAAAACQAAAAQAAAAEAAAAAwAAAAUAAAAGAAAABA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ixuAxKHZkcAfkWdJLJJ5YU16GEiiOQW3l9jCMcoSrXE=</DigestValue>
    </Reference>
    <Reference Type="http://www.w3.org/2000/09/xmldsig#Object" URI="#idOfficeObject">
      <DigestMethod Algorithm="http://www.w3.org/2001/04/xmlenc#sha256"/>
      <DigestValue>wMj6fus17GoVZArEjygpbDvxoQIe2q/ZYYTgtu3KuRE=</DigestValue>
    </Reference>
    <Reference Type="http://uri.etsi.org/01903#SignedProperties" URI="#idSignedProperties">
      <Transforms>
        <Transform Algorithm="http://www.w3.org/TR/2001/REC-xml-c14n-20010315"/>
      </Transforms>
      <DigestMethod Algorithm="http://www.w3.org/2001/04/xmlenc#sha256"/>
      <DigestValue>REIyqkoxsoj+rULm2tU9i5dfQ33707scn6pM4vzQP4w=</DigestValue>
    </Reference>
    <Reference Type="http://www.w3.org/2000/09/xmldsig#Object" URI="#idValidSigLnImg">
      <DigestMethod Algorithm="http://www.w3.org/2001/04/xmlenc#sha256"/>
      <DigestValue>5SPyWMo83uOVz5jiCdVRRv1Ih4iB995P7dmlrEcr42o=</DigestValue>
    </Reference>
    <Reference Type="http://www.w3.org/2000/09/xmldsig#Object" URI="#idInvalidSigLnImg">
      <DigestMethod Algorithm="http://www.w3.org/2001/04/xmlenc#sha256"/>
      <DigestValue>DBrJNsxMO+0LFHH6agU4qXEjS6ATniYfqLKSRiA9qxg=</DigestValue>
    </Reference>
  </SignedInfo>
  <SignatureValue>WioCp7CN0eIn7q6C1SNvkzPlnBAq99hbmEiCyaX7qhkONtWyg7nu1gzC2sH0HOThiH9OuvKIX5rl
pQnfws9xfHOqH9SXo+jtH1vjT4pXOwfxDl+lXJLrZFFhH5wgaBCgy5Xr9LYVHkJNdLy2BAtXDlUL
ypgvZ1JfcJZUNui2tAcR6apUC8x/KMeNg+27PoMhd+MO4+HWgU7pBHIYvSWGy01i2M/fqNikx5Id
+Im2/B0/tZG0dNTzGS6E5M4f7qOww6oDkzWPT5S0YBSQKERemOCib84vMa2Q7PQUvw87bOTtZC0w
feeT97piv07vQwOVrFGczzvgUb3XejOZBGk/bA==</SignatureValue>
  <KeyInfo>
    <X509Data>
      <X509Certificate>MIIHpjCCBY6gAwIBAgITJAABKvPvaPLK564hjgAAAAEq8zANBgkqhkiG9w0BAQsFADBFMQswCQYDVQQGEwJCRzEVMBMGA1UEChMMRFNLIEJhbmsgUExDMR8wHQYDVQQDExZEU0sgQmFuayBJbnRlcm5hbCBDQSAzMB4XDTI1MDExMzA3NDUyOVoXDTI2MDExMzA3NDUyOVowRzEZMBcGA1UEAxMQVGFtYXMgSGFrLUtvdmFjczEqMCgGCSqGSIb3DQEJARYbVGFtYXMuSGFrLUtvdmFjc0Bkc2tiYW5rLmJnMIIBIjANBgkqhkiG9w0BAQEFAAOCAQ8AMIIBCgKCAQEA8tdx1JkOriHXTTCNJkD9dsgNubqgLVW/WdmSEK9Hq2jlxsu0bf2nOhHfIZjagj5muE4vqLbpdlKvSagslRW2uVTDLUYlYcsgBaoWMGtcKGf6s1MYg8oFj90bOJ93v7onVvCUZcv5dX9tpiQwK/jwdANOGGYLeInd+7lyPZj9fvJZ1jiFGVtRrQHdusrZRDFcmGweIaigCz0KiQaukNx2gfNgR/P4f6fLdWNkcBn4zDCqMBubd3+7weofDgpgBa4V1gmYvWTGfl6TEgDkiV6HIlaz7eg/yT6TKfB+E4ulXz+HeWOZBUt1kXnnj/McQ6oOp4vpRoAPvU/HIdlBETTu1QIDAQABo4IDizCCA4cwPQYJKwYBBAGCNxUHBDAwLgYmKwYBBAGCNxUIh+LXaoX63T2C7Z8hg6eJN4a72XkWgYetWoPapVgCAWQCARkwKQYDVR0lBCIwIAYIKwYBBQUHAwIGCisGAQQBgjcKAwwGCCsGAQUFBwMEMAsGA1UdDwQEAwIHgDA1BgkrBgEEAYI3FQoEKDAmMAoGCCsGAQUFBwMCMAwGCisGAQQBgjcKAwwwCgYIKwYBBQUHAwQwUAYJKwYBBAGCNxkCBEMwQaA/BgorBgEEAYI3GQIBoDEEL1MtMS01LTIxLTE5ODg5MTQ4OC00MDc0NjY0Njk0LTE5OTU2NzI5ODAtMzczMTYwMFMGA1UdEQRMMEqgKwYKKwYBBAGCNxQCA6AdDBtUYW1hcy5IYWstS292YWNzQGRza2JhbmsuYmeBG1RhbWFzLkhhay1Lb3ZhY3NAZHNrYmFuay5iZzAdBgNVHQ4EFgQU0s7GB3zoUO7V0TbyL92tGmWU7cgwHwYDVR0jBBgwFoAUirWt3k+6G15EJG4hA2rnGniizgkwgdAGA1UdHwSByDCBxTCBwqCBv6CBvIY8aHR0cDovL2NybC5kc2tiYW5rLmJnL3BraS9EU0slMjBCYW5rJTIwSW50ZXJuYWwlMjBDQSUyMDMuY3Jshj1odHRwOi8vY3JsMS5kc2tiYW5rLmJnL3BraS9EU0slMjBCYW5rJTIwSW50ZXJuYWwlMjBDQSUyMDMuY3Jshj1odHRwOi8vY3JsMi5kc2tiYW5rLmJnL3BraS9EU0slMjBCYW5rJTIwSW50ZXJuYWwlMjBDQSUyMDMuY3JsMIIBGwYIKwYBBQUHAQEEggENMIIBCTBIBggrBgEFBQcwAoY8aHR0cDovL2FpYS5kc2tiYW5rLmJnL3BraS9EU0slMjBCYW5rJTIwSW50ZXJuYWwlMjBDQSUyMDMuY3J0MEkGCCsGAQUFBzAChj1odHRwOi8vYWlhMS5kc2tiYW5rLmJnL3BraS9EU0slMjBCYW5rJTIwSW50ZXJuYWwlMjBDQSUyMDMuY3J0MEkGCCsGAQUFBzAChj1odHRwOi8vYWlhMi5kc2tiYW5rLmJnL3BraS9EU0slMjBCYW5rJTIwSW50ZXJuYWwlMjBDQSUyMDMuY3J0MCcGCCsGAQUFBzABhhtodHRwOi8vb2NzcC5kc2tiYW5rLmJnL29jc3AwDQYJKoZIhvcNAQELBQADggIBAF9ro7AD8V1CGpxjXirOlspqOnDeLgMQef4kSZ49+saWcC6vuoSyUTb7K+6esEzq+kMGYT/VB+bxryAxNvnkpdpOwo4bonCA8YgQ6uAqzfYnXusIfSsiTkpCemVThGoHgyncKciQ5W4oaQVoTvqM+La7pJkOih5AaCnRptyNECEcqr2g7qJkfgKNvlmtZX8YUbIg44ReQtClhhnzmzLHKqUPVMwvXqhj2fBwjTS0Mr0hEkdm7WTAR3F38cqaJfA9mF6H6p0yMdwiBuILyANQZCXUH1/qApixQ1WqNYSAmnyMYpDeiPlyUAC0LKb4+E81+c1MhIBkPLxELM4O0z+ZbsDBJ8LsXjzgiSHPkMMIvGqbFuvWXmTNVAwOlnB9oIPcw9BzDce9IPXs8QJwxtTwcpjU+e2o30SORBj6hdymt+1kO7EEOhQfOOBHO/CWnRLeAGficHZt50OF409rS/JE5A/sf40Ufbhlfo4AvBndtR1FfKYIbfMCXVtJrYc+7CYu5VU0EVeuPLj32gAczuXvaUW9V7sQ2lxuS8UUbxz2kkQy/EM25StWK4CcWQH/NrTY9k14fmTGNrZe+JTI6KqFnQi6psf12tbEm7BvDhLX/u6kI6W8Lz54BmxnjpIvNmFGwkw/5oJBdiKPMV8GPud9pD7KM6pSqBcRoBP1fPICvlG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Oo7Y6onM1FFTSVGglhYF1cz1ddIYfTNBKP1VZmoioBg=</DigestValue>
      </Reference>
      <Reference URI="/xl/calcChain.xml?ContentType=application/vnd.openxmlformats-officedocument.spreadsheetml.calcChain+xml">
        <DigestMethod Algorithm="http://www.w3.org/2001/04/xmlenc#sha256"/>
        <DigestValue>Ct102hvIqucMnof6A3v8i2Rw5dvhXedMq9mboGcWscQ=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DRYyFXgTtAmegWyjdU0JHNDk137fbitTtN4HE0Ah8eY=</DigestValue>
      </Reference>
      <Reference URI="/xl/media/image1.emf?ContentType=image/x-emf">
        <DigestMethod Algorithm="http://www.w3.org/2001/04/xmlenc#sha256"/>
        <DigestValue>sof6RzGTa9llSv2NNE5tAOzD4RTOlUOgwt0pTJSAx38=</DigestValue>
      </Reference>
      <Reference URI="/xl/media/image2.emf?ContentType=image/x-emf">
        <DigestMethod Algorithm="http://www.w3.org/2001/04/xmlenc#sha256"/>
        <DigestValue>pyullV0uwE66V4CnYTRa1BA4sKfIqkPs8HcP3aEPIsY=</DigestValue>
      </Reference>
      <Reference URI="/xl/printerSettings/printerSettings1.bin?ContentType=application/vnd.openxmlformats-officedocument.spreadsheetml.printerSettings">
        <DigestMethod Algorithm="http://www.w3.org/2001/04/xmlenc#sha256"/>
        <DigestValue>AOaDuHtsifCB+3mFVZaFSjZ2jbySMm3+Pey0DhdCrvo=</DigestValue>
      </Reference>
      <Reference URI="/xl/printerSettings/printerSettings10.bin?ContentType=application/vnd.openxmlformats-officedocument.spreadsheetml.printerSettings">
        <DigestMethod Algorithm="http://www.w3.org/2001/04/xmlenc#sha256"/>
        <DigestValue>+n5QTe6/grUf3JPx5J0xBRGlKRI8XimZKbgxCQVlTOM=</DigestValue>
      </Reference>
      <Reference URI="/xl/printerSettings/printerSettings100.bin?ContentType=application/vnd.openxmlformats-officedocument.spreadsheetml.printerSettings">
        <DigestMethod Algorithm="http://www.w3.org/2001/04/xmlenc#sha256"/>
        <DigestValue>6HGumsjBk9X1CzCPpkG1pJTBdVyGv7gAJ+RWNO+yDTc=</DigestValue>
      </Reference>
      <Reference URI="/xl/printerSettings/printerSettings1000.bin?ContentType=application/vnd.openxmlformats-officedocument.spreadsheetml.printerSettings">
        <DigestMethod Algorithm="http://www.w3.org/2001/04/xmlenc#sha256"/>
        <DigestValue>8vyniW+BNu/f/tlr+5JqUw5FSxy2mI2GXPrPL4oQntI=</DigestValue>
      </Reference>
      <Reference URI="/xl/printerSettings/printerSettings1001.bin?ContentType=application/vnd.openxmlformats-officedocument.spreadsheetml.printerSettings">
        <DigestMethod Algorithm="http://www.w3.org/2001/04/xmlenc#sha256"/>
        <DigestValue>4sf+1AWluvbpxJKPd2Oye0vW/vjaIC4T1BxgDzXmoXg=</DigestValue>
      </Reference>
      <Reference URI="/xl/printerSettings/printerSettings1002.bin?ContentType=application/vnd.openxmlformats-officedocument.spreadsheetml.printerSettings">
        <DigestMethod Algorithm="http://www.w3.org/2001/04/xmlenc#sha256"/>
        <DigestValue>AOaDuHtsifCB+3mFVZaFSjZ2jbySMm3+Pey0DhdCrvo=</DigestValue>
      </Reference>
      <Reference URI="/xl/printerSettings/printerSettings1003.bin?ContentType=application/vnd.openxmlformats-officedocument.spreadsheetml.printerSettings">
        <DigestMethod Algorithm="http://www.w3.org/2001/04/xmlenc#sha256"/>
        <DigestValue>AOaDuHtsifCB+3mFVZaFSjZ2jbySMm3+Pey0DhdCrvo=</DigestValue>
      </Reference>
      <Reference URI="/xl/printerSettings/printerSettings1004.bin?ContentType=application/vnd.openxmlformats-officedocument.spreadsheetml.printerSettings">
        <DigestMethod Algorithm="http://www.w3.org/2001/04/xmlenc#sha256"/>
        <DigestValue>4sf+1AWluvbpxJKPd2Oye0vW/vjaIC4T1BxgDzXmoXg=</DigestValue>
      </Reference>
      <Reference URI="/xl/printerSettings/printerSettings1005.bin?ContentType=application/vnd.openxmlformats-officedocument.spreadsheetml.printerSettings">
        <DigestMethod Algorithm="http://www.w3.org/2001/04/xmlenc#sha256"/>
        <DigestValue>1easXUpors9wW02Nqy5x8cLEF/3ZKBH0i2lLjO2Zsk8=</DigestValue>
      </Reference>
      <Reference URI="/xl/printerSettings/printerSettings1006.bin?ContentType=application/vnd.openxmlformats-officedocument.spreadsheetml.printerSettings">
        <DigestMethod Algorithm="http://www.w3.org/2001/04/xmlenc#sha256"/>
        <DigestValue>4sf+1AWluvbpxJKPd2Oye0vW/vjaIC4T1BxgDzXmoXg=</DigestValue>
      </Reference>
      <Reference URI="/xl/printerSettings/printerSettings1007.bin?ContentType=application/vnd.openxmlformats-officedocument.spreadsheetml.printerSettings">
        <DigestMethod Algorithm="http://www.w3.org/2001/04/xmlenc#sha256"/>
        <DigestValue>6HGumsjBk9X1CzCPpkG1pJTBdVyGv7gAJ+RWNO+yDTc=</DigestValue>
      </Reference>
      <Reference URI="/xl/printerSettings/printerSettings1008.bin?ContentType=application/vnd.openxmlformats-officedocument.spreadsheetml.printerSettings">
        <DigestMethod Algorithm="http://www.w3.org/2001/04/xmlenc#sha256"/>
        <DigestValue>4sf+1AWluvbpxJKPd2Oye0vW/vjaIC4T1BxgDzXmoXg=</DigestValue>
      </Reference>
      <Reference URI="/xl/printerSettings/printerSettings1009.bin?ContentType=application/vnd.openxmlformats-officedocument.spreadsheetml.printerSettings">
        <DigestMethod Algorithm="http://www.w3.org/2001/04/xmlenc#sha256"/>
        <DigestValue>6HGumsjBk9X1CzCPpkG1pJTBdVyGv7gAJ+RWNO+yDTc=</DigestValue>
      </Reference>
      <Reference URI="/xl/printerSettings/printerSettings101.bin?ContentType=application/vnd.openxmlformats-officedocument.spreadsheetml.printerSettings">
        <DigestMethod Algorithm="http://www.w3.org/2001/04/xmlenc#sha256"/>
        <DigestValue>k5z4QFvXyp5vMq4FDANuvQxvNZ735cuotFRYxi91M4M=</DigestValue>
      </Reference>
      <Reference URI="/xl/printerSettings/printerSettings1010.bin?ContentType=application/vnd.openxmlformats-officedocument.spreadsheetml.printerSettings">
        <DigestMethod Algorithm="http://www.w3.org/2001/04/xmlenc#sha256"/>
        <DigestValue>6HGumsjBk9X1CzCPpkG1pJTBdVyGv7gAJ+RWNO+yDTc=</DigestValue>
      </Reference>
      <Reference URI="/xl/printerSettings/printerSettings1011.bin?ContentType=application/vnd.openxmlformats-officedocument.spreadsheetml.printerSettings">
        <DigestMethod Algorithm="http://www.w3.org/2001/04/xmlenc#sha256"/>
        <DigestValue>6HGumsjBk9X1CzCPpkG1pJTBdVyGv7gAJ+RWNO+yDTc=</DigestValue>
      </Reference>
      <Reference URI="/xl/printerSettings/printerSettings1012.bin?ContentType=application/vnd.openxmlformats-officedocument.spreadsheetml.printerSettings">
        <DigestMethod Algorithm="http://www.w3.org/2001/04/xmlenc#sha256"/>
        <DigestValue>4sf+1AWluvbpxJKPd2Oye0vW/vjaIC4T1BxgDzXmoXg=</DigestValue>
      </Reference>
      <Reference URI="/xl/printerSettings/printerSettings1013.bin?ContentType=application/vnd.openxmlformats-officedocument.spreadsheetml.printerSettings">
        <DigestMethod Algorithm="http://www.w3.org/2001/04/xmlenc#sha256"/>
        <DigestValue>6HGumsjBk9X1CzCPpkG1pJTBdVyGv7gAJ+RWNO+yDTc=</DigestValue>
      </Reference>
      <Reference URI="/xl/printerSettings/printerSettings1014.bin?ContentType=application/vnd.openxmlformats-officedocument.spreadsheetml.printerSettings">
        <DigestMethod Algorithm="http://www.w3.org/2001/04/xmlenc#sha256"/>
        <DigestValue>6HGumsjBk9X1CzCPpkG1pJTBdVyGv7gAJ+RWNO+yDTc=</DigestValue>
      </Reference>
      <Reference URI="/xl/printerSettings/printerSettings1015.bin?ContentType=application/vnd.openxmlformats-officedocument.spreadsheetml.printerSettings">
        <DigestMethod Algorithm="http://www.w3.org/2001/04/xmlenc#sha256"/>
        <DigestValue>6HGumsjBk9X1CzCPpkG1pJTBdVyGv7gAJ+RWNO+yDTc=</DigestValue>
      </Reference>
      <Reference URI="/xl/printerSettings/printerSettings1016.bin?ContentType=application/vnd.openxmlformats-officedocument.spreadsheetml.printerSettings">
        <DigestMethod Algorithm="http://www.w3.org/2001/04/xmlenc#sha256"/>
        <DigestValue>6HGumsjBk9X1CzCPpkG1pJTBdVyGv7gAJ+RWNO+yDTc=</DigestValue>
      </Reference>
      <Reference URI="/xl/printerSettings/printerSettings1017.bin?ContentType=application/vnd.openxmlformats-officedocument.spreadsheetml.printerSettings">
        <DigestMethod Algorithm="http://www.w3.org/2001/04/xmlenc#sha256"/>
        <DigestValue>6HGumsjBk9X1CzCPpkG1pJTBdVyGv7gAJ+RWNO+yDTc=</DigestValue>
      </Reference>
      <Reference URI="/xl/printerSettings/printerSettings1018.bin?ContentType=application/vnd.openxmlformats-officedocument.spreadsheetml.printerSettings">
        <DigestMethod Algorithm="http://www.w3.org/2001/04/xmlenc#sha256"/>
        <DigestValue>6HGumsjBk9X1CzCPpkG1pJTBdVyGv7gAJ+RWNO+yDTc=</DigestValue>
      </Reference>
      <Reference URI="/xl/printerSettings/printerSettings1019.bin?ContentType=application/vnd.openxmlformats-officedocument.spreadsheetml.printerSettings">
        <DigestMethod Algorithm="http://www.w3.org/2001/04/xmlenc#sha256"/>
        <DigestValue>6HGumsjBk9X1CzCPpkG1pJTBdVyGv7gAJ+RWNO+yDTc=</DigestValue>
      </Reference>
      <Reference URI="/xl/printerSettings/printerSettings102.bin?ContentType=application/vnd.openxmlformats-officedocument.spreadsheetml.printerSettings">
        <DigestMethod Algorithm="http://www.w3.org/2001/04/xmlenc#sha256"/>
        <DigestValue>+n5QTe6/grUf3JPx5J0xBRGlKRI8XimZKbgxCQVlTOM=</DigestValue>
      </Reference>
      <Reference URI="/xl/printerSettings/printerSettings1020.bin?ContentType=application/vnd.openxmlformats-officedocument.spreadsheetml.printerSettings">
        <DigestMethod Algorithm="http://www.w3.org/2001/04/xmlenc#sha256"/>
        <DigestValue>k5z4QFvXyp5vMq4FDANuvQxvNZ735cuotFRYxi91M4M=</DigestValue>
      </Reference>
      <Reference URI="/xl/printerSettings/printerSettings1021.bin?ContentType=application/vnd.openxmlformats-officedocument.spreadsheetml.printerSettings">
        <DigestMethod Algorithm="http://www.w3.org/2001/04/xmlenc#sha256"/>
        <DigestValue>+n5QTe6/grUf3JPx5J0xBRGlKRI8XimZKbgxCQVlTOM=</DigestValue>
      </Reference>
      <Reference URI="/xl/printerSettings/printerSettings1022.bin?ContentType=application/vnd.openxmlformats-officedocument.spreadsheetml.printerSettings">
        <DigestMethod Algorithm="http://www.w3.org/2001/04/xmlenc#sha256"/>
        <DigestValue>6HGumsjBk9X1CzCPpkG1pJTBdVyGv7gAJ+RWNO+yDTc=</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4sf+1AWluvbpxJKPd2Oye0vW/vjaIC4T1BxgDzXmoXg=</DigestValue>
      </Reference>
      <Reference URI="/xl/printerSettings/printerSettings1025.bin?ContentType=application/vnd.openxmlformats-officedocument.spreadsheetml.printerSettings">
        <DigestMethod Algorithm="http://www.w3.org/2001/04/xmlenc#sha256"/>
        <DigestValue>6HGumsjBk9X1CzCPpkG1pJTBdVyGv7gAJ+RWNO+yDTc=</DigestValue>
      </Reference>
      <Reference URI="/xl/printerSettings/printerSettings1026.bin?ContentType=application/vnd.openxmlformats-officedocument.spreadsheetml.printerSettings">
        <DigestMethod Algorithm="http://www.w3.org/2001/04/xmlenc#sha256"/>
        <DigestValue>1easXUpors9wW02Nqy5x8cLEF/3ZKBH0i2lLjO2Zsk8=</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AOaDuHtsifCB+3mFVZaFSjZ2jbySMm3+Pey0DhdCrvo=</DigestValue>
      </Reference>
      <Reference URI="/xl/printerSettings/printerSettings1029.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30.bin?ContentType=application/vnd.openxmlformats-officedocument.spreadsheetml.printerSettings">
        <DigestMethod Algorithm="http://www.w3.org/2001/04/xmlenc#sha256"/>
        <DigestValue>8vyniW+BNu/f/tlr+5JqUw5FSxy2mI2GXPrPL4oQntI=</DigestValue>
      </Reference>
      <Reference URI="/xl/printerSettings/printerSettings1031.bin?ContentType=application/vnd.openxmlformats-officedocument.spreadsheetml.printerSettings">
        <DigestMethod Algorithm="http://www.w3.org/2001/04/xmlenc#sha256"/>
        <DigestValue>8vyniW+BNu/f/tlr+5JqUw5FSxy2mI2GXPrPL4oQntI=</DigestValue>
      </Reference>
      <Reference URI="/xl/printerSettings/printerSettings1032.bin?ContentType=application/vnd.openxmlformats-officedocument.spreadsheetml.printerSettings">
        <DigestMethod Algorithm="http://www.w3.org/2001/04/xmlenc#sha256"/>
        <DigestValue>4sf+1AWluvbpxJKPd2Oye0vW/vjaIC4T1BxgDzXmoXg=</DigestValue>
      </Reference>
      <Reference URI="/xl/printerSettings/printerSettings1033.bin?ContentType=application/vnd.openxmlformats-officedocument.spreadsheetml.printerSettings">
        <DigestMethod Algorithm="http://www.w3.org/2001/04/xmlenc#sha256"/>
        <DigestValue>AOaDuHtsifCB+3mFVZaFSjZ2jbySMm3+Pey0DhdCrvo=</DigestValue>
      </Reference>
      <Reference URI="/xl/printerSettings/printerSettings1034.bin?ContentType=application/vnd.openxmlformats-officedocument.spreadsheetml.printerSettings">
        <DigestMethod Algorithm="http://www.w3.org/2001/04/xmlenc#sha256"/>
        <DigestValue>AOaDuHtsifCB+3mFVZaFSjZ2jbySMm3+Pey0DhdCrvo=</DigestValue>
      </Reference>
      <Reference URI="/xl/printerSettings/printerSettings1035.bin?ContentType=application/vnd.openxmlformats-officedocument.spreadsheetml.printerSettings">
        <DigestMethod Algorithm="http://www.w3.org/2001/04/xmlenc#sha256"/>
        <DigestValue>4sf+1AWluvbpxJKPd2Oye0vW/vjaIC4T1BxgDzXmoXg=</DigestValue>
      </Reference>
      <Reference URI="/xl/printerSettings/printerSettings1036.bin?ContentType=application/vnd.openxmlformats-officedocument.spreadsheetml.printerSettings">
        <DigestMethod Algorithm="http://www.w3.org/2001/04/xmlenc#sha256"/>
        <DigestValue>1easXUpors9wW02Nqy5x8cLEF/3ZKBH0i2lLjO2Zsk8=</DigestValue>
      </Reference>
      <Reference URI="/xl/printerSettings/printerSettings1037.bin?ContentType=application/vnd.openxmlformats-officedocument.spreadsheetml.printerSettings">
        <DigestMethod Algorithm="http://www.w3.org/2001/04/xmlenc#sha256"/>
        <DigestValue>4sf+1AWluvbpxJKPd2Oye0vW/vjaIC4T1BxgDzXmoXg=</DigestValue>
      </Reference>
      <Reference URI="/xl/printerSettings/printerSettings1038.bin?ContentType=application/vnd.openxmlformats-officedocument.spreadsheetml.printerSettings">
        <DigestMethod Algorithm="http://www.w3.org/2001/04/xmlenc#sha256"/>
        <DigestValue>1easXUpors9wW02Nqy5x8cLEF/3ZKBH0i2lLjO2Zsk8=</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4sf+1AWluvbpxJKPd2Oye0vW/vjaIC4T1BxgDzXmoXg=</DigestValue>
      </Reference>
      <Reference URI="/xl/printerSettings/printerSettings1040.bin?ContentType=application/vnd.openxmlformats-officedocument.spreadsheetml.printerSettings">
        <DigestMethod Algorithm="http://www.w3.org/2001/04/xmlenc#sha256"/>
        <DigestValue>4sf+1AWluvbpxJKPd2Oye0vW/vjaIC4T1BxgDzXmoXg=</DigestValue>
      </Reference>
      <Reference URI="/xl/printerSettings/printerSettings1041.bin?ContentType=application/vnd.openxmlformats-officedocument.spreadsheetml.printerSettings">
        <DigestMethod Algorithm="http://www.w3.org/2001/04/xmlenc#sha256"/>
        <DigestValue>4sf+1AWluvbpxJKPd2Oye0vW/vjaIC4T1BxgDzXmoXg=</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4sf+1AWluvbpxJKPd2Oye0vW/vjaIC4T1BxgDzXmoXg=</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4sf+1AWluvbpxJKPd2Oye0vW/vjaIC4T1BxgDzXmoXg=</DigestValue>
      </Reference>
      <Reference URI="/xl/printerSettings/printerSettings1046.bin?ContentType=application/vnd.openxmlformats-officedocument.spreadsheetml.printerSettings">
        <DigestMethod Algorithm="http://www.w3.org/2001/04/xmlenc#sha256"/>
        <DigestValue>1easXUpors9wW02Nqy5x8cLEF/3ZKBH0i2lLjO2Zsk8=</DigestValue>
      </Reference>
      <Reference URI="/xl/printerSettings/printerSettings1047.bin?ContentType=application/vnd.openxmlformats-officedocument.spreadsheetml.printerSettings">
        <DigestMethod Algorithm="http://www.w3.org/2001/04/xmlenc#sha256"/>
        <DigestValue>1easXUpors9wW02Nqy5x8cLEF/3ZKBH0i2lLjO2Zsk8=</DigestValue>
      </Reference>
      <Reference URI="/xl/printerSettings/printerSettings1048.bin?ContentType=application/vnd.openxmlformats-officedocument.spreadsheetml.printerSettings">
        <DigestMethod Algorithm="http://www.w3.org/2001/04/xmlenc#sha256"/>
        <DigestValue>4sf+1AWluvbpxJKPd2Oye0vW/vjaIC4T1BxgDzXmoXg=</DigestValue>
      </Reference>
      <Reference URI="/xl/printerSettings/printerSettings1049.bin?ContentType=application/vnd.openxmlformats-officedocument.spreadsheetml.printerSettings">
        <DigestMethod Algorithm="http://www.w3.org/2001/04/xmlenc#sha256"/>
        <DigestValue>AOaDuHtsifCB+3mFVZaFSjZ2jbySMm3+Pey0DhdCrvo=</DigestValue>
      </Reference>
      <Reference URI="/xl/printerSettings/printerSettings105.bin?ContentType=application/vnd.openxmlformats-officedocument.spreadsheetml.printerSettings">
        <DigestMethod Algorithm="http://www.w3.org/2001/04/xmlenc#sha256"/>
        <DigestValue>4sf+1AWluvbpxJKPd2Oye0vW/vjaIC4T1BxgDzXmoXg=</DigestValue>
      </Reference>
      <Reference URI="/xl/printerSettings/printerSettings1050.bin?ContentType=application/vnd.openxmlformats-officedocument.spreadsheetml.printerSettings">
        <DigestMethod Algorithm="http://www.w3.org/2001/04/xmlenc#sha256"/>
        <DigestValue>4sf+1AWluvbpxJKPd2Oye0vW/vjaIC4T1BxgDzXmoXg=</DigestValue>
      </Reference>
      <Reference URI="/xl/printerSettings/printerSettings1051.bin?ContentType=application/vnd.openxmlformats-officedocument.spreadsheetml.printerSettings">
        <DigestMethod Algorithm="http://www.w3.org/2001/04/xmlenc#sha256"/>
        <DigestValue>8vyniW+BNu/f/tlr+5JqUw5FSxy2mI2GXPrPL4oQntI=</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AOaDuHtsifCB+3mFVZaFSjZ2jbySMm3+Pey0DhdCrvo=</DigestValue>
      </Reference>
      <Reference URI="/xl/printerSettings/printerSettings1054.bin?ContentType=application/vnd.openxmlformats-officedocument.spreadsheetml.printerSettings">
        <DigestMethod Algorithm="http://www.w3.org/2001/04/xmlenc#sha256"/>
        <DigestValue>AOaDuHtsifCB+3mFVZaFSjZ2jbySMm3+Pey0DhdCrvo=</DigestValue>
      </Reference>
      <Reference URI="/xl/printerSettings/printerSettings1055.bin?ContentType=application/vnd.openxmlformats-officedocument.spreadsheetml.printerSettings">
        <DigestMethod Algorithm="http://www.w3.org/2001/04/xmlenc#sha256"/>
        <DigestValue>ty1w9zSzDM139FJlRwgX+r0OSDmX8VCQBLQUnSeF1+M=</DigestValue>
      </Reference>
      <Reference URI="/xl/printerSettings/printerSettings1056.bin?ContentType=application/vnd.openxmlformats-officedocument.spreadsheetml.printerSettings">
        <DigestMethod Algorithm="http://www.w3.org/2001/04/xmlenc#sha256"/>
        <DigestValue>1easXUpors9wW02Nqy5x8cLEF/3ZKBH0i2lLjO2Zsk8=</DigestValue>
      </Reference>
      <Reference URI="/xl/printerSettings/printerSettings1057.bin?ContentType=application/vnd.openxmlformats-officedocument.spreadsheetml.printerSettings">
        <DigestMethod Algorithm="http://www.w3.org/2001/04/xmlenc#sha256"/>
        <DigestValue>U9DlW0eyKu3wztfpqyjEWJjFPhxRFyvzTDBP1lKfKz0=</DigestValue>
      </Reference>
      <Reference URI="/xl/printerSettings/printerSettings1058.bin?ContentType=application/vnd.openxmlformats-officedocument.spreadsheetml.printerSettings">
        <DigestMethod Algorithm="http://www.w3.org/2001/04/xmlenc#sha256"/>
        <DigestValue>6HGumsjBk9X1CzCPpkG1pJTBdVyGv7gAJ+RWNO+yDTc=</DigestValue>
      </Reference>
      <Reference URI="/xl/printerSettings/printerSettings1059.bin?ContentType=application/vnd.openxmlformats-officedocument.spreadsheetml.printerSettings">
        <DigestMethod Algorithm="http://www.w3.org/2001/04/xmlenc#sha256"/>
        <DigestValue>U9DlW0eyKu3wztfpqyjEWJjFPhxRFyvzTDBP1lKfKz0=</DigestValue>
      </Reference>
      <Reference URI="/xl/printerSettings/printerSettings106.bin?ContentType=application/vnd.openxmlformats-officedocument.spreadsheetml.printerSettings">
        <DigestMethod Algorithm="http://www.w3.org/2001/04/xmlenc#sha256"/>
        <DigestValue>6HGumsjBk9X1CzCPpkG1pJTBdVyGv7gAJ+RWNO+yDTc=</DigestValue>
      </Reference>
      <Reference URI="/xl/printerSettings/printerSettings1060.bin?ContentType=application/vnd.openxmlformats-officedocument.spreadsheetml.printerSettings">
        <DigestMethod Algorithm="http://www.w3.org/2001/04/xmlenc#sha256"/>
        <DigestValue>6HGumsjBk9X1CzCPpkG1pJTBdVyGv7gAJ+RWNO+yDTc=</DigestValue>
      </Reference>
      <Reference URI="/xl/printerSettings/printerSettings1061.bin?ContentType=application/vnd.openxmlformats-officedocument.spreadsheetml.printerSettings">
        <DigestMethod Algorithm="http://www.w3.org/2001/04/xmlenc#sha256"/>
        <DigestValue>6HGumsjBk9X1CzCPpkG1pJTBdVyGv7gAJ+RWNO+yDTc=</DigestValue>
      </Reference>
      <Reference URI="/xl/printerSettings/printerSettings1062.bin?ContentType=application/vnd.openxmlformats-officedocument.spreadsheetml.printerSettings">
        <DigestMethod Algorithm="http://www.w3.org/2001/04/xmlenc#sha256"/>
        <DigestValue>6HGumsjBk9X1CzCPpkG1pJTBdVyGv7gAJ+RWNO+yDTc=</DigestValue>
      </Reference>
      <Reference URI="/xl/printerSettings/printerSettings1063.bin?ContentType=application/vnd.openxmlformats-officedocument.spreadsheetml.printerSettings">
        <DigestMethod Algorithm="http://www.w3.org/2001/04/xmlenc#sha256"/>
        <DigestValue>4sf+1AWluvbpxJKPd2Oye0vW/vjaIC4T1BxgDzXmoXg=</DigestValue>
      </Reference>
      <Reference URI="/xl/printerSettings/printerSettings1064.bin?ContentType=application/vnd.openxmlformats-officedocument.spreadsheetml.printerSettings">
        <DigestMethod Algorithm="http://www.w3.org/2001/04/xmlenc#sha256"/>
        <DigestValue>6HGumsjBk9X1CzCPpkG1pJTBdVyGv7gAJ+RWNO+yDTc=</DigestValue>
      </Reference>
      <Reference URI="/xl/printerSettings/printerSettings1065.bin?ContentType=application/vnd.openxmlformats-officedocument.spreadsheetml.printerSettings">
        <DigestMethod Algorithm="http://www.w3.org/2001/04/xmlenc#sha256"/>
        <DigestValue>6HGumsjBk9X1CzCPpkG1pJTBdVyGv7gAJ+RWNO+yDTc=</DigestValue>
      </Reference>
      <Reference URI="/xl/printerSettings/printerSettings1066.bin?ContentType=application/vnd.openxmlformats-officedocument.spreadsheetml.printerSettings">
        <DigestMethod Algorithm="http://www.w3.org/2001/04/xmlenc#sha256"/>
        <DigestValue>6HGumsjBk9X1CzCPpkG1pJTBdVyGv7gAJ+RWNO+yDTc=</DigestValue>
      </Reference>
      <Reference URI="/xl/printerSettings/printerSettings1067.bin?ContentType=application/vnd.openxmlformats-officedocument.spreadsheetml.printerSettings">
        <DigestMethod Algorithm="http://www.w3.org/2001/04/xmlenc#sha256"/>
        <DigestValue>6HGumsjBk9X1CzCPpkG1pJTBdVyGv7gAJ+RWNO+yDTc=</DigestValue>
      </Reference>
      <Reference URI="/xl/printerSettings/printerSettings1068.bin?ContentType=application/vnd.openxmlformats-officedocument.spreadsheetml.printerSettings">
        <DigestMethod Algorithm="http://www.w3.org/2001/04/xmlenc#sha256"/>
        <DigestValue>6HGumsjBk9X1CzCPpkG1pJTBdVyGv7gAJ+RWNO+yDTc=</DigestValue>
      </Reference>
      <Reference URI="/xl/printerSettings/printerSettings1069.bin?ContentType=application/vnd.openxmlformats-officedocument.spreadsheetml.printerSettings">
        <DigestMethod Algorithm="http://www.w3.org/2001/04/xmlenc#sha256"/>
        <DigestValue>6HGumsjBk9X1CzCPpkG1pJTBdVyGv7gAJ+RWNO+yDTc=</DigestValue>
      </Reference>
      <Reference URI="/xl/printerSettings/printerSettings107.bin?ContentType=application/vnd.openxmlformats-officedocument.spreadsheetml.printerSettings">
        <DigestMethod Algorithm="http://www.w3.org/2001/04/xmlenc#sha256"/>
        <DigestValue>1easXUpors9wW02Nqy5x8cLEF/3ZKBH0i2lLjO2Zsk8=</DigestValue>
      </Reference>
      <Reference URI="/xl/printerSettings/printerSettings1070.bin?ContentType=application/vnd.openxmlformats-officedocument.spreadsheetml.printerSettings">
        <DigestMethod Algorithm="http://www.w3.org/2001/04/xmlenc#sha256"/>
        <DigestValue>6HGumsjBk9X1CzCPpkG1pJTBdVyGv7gAJ+RWNO+yDTc=</DigestValue>
      </Reference>
      <Reference URI="/xl/printerSettings/printerSettings1071.bin?ContentType=application/vnd.openxmlformats-officedocument.spreadsheetml.printerSettings">
        <DigestMethod Algorithm="http://www.w3.org/2001/04/xmlenc#sha256"/>
        <DigestValue>k5z4QFvXyp5vMq4FDANuvQxvNZ735cuotFRYxi91M4M=</DigestValue>
      </Reference>
      <Reference URI="/xl/printerSettings/printerSettings1072.bin?ContentType=application/vnd.openxmlformats-officedocument.spreadsheetml.printerSettings">
        <DigestMethod Algorithm="http://www.w3.org/2001/04/xmlenc#sha256"/>
        <DigestValue>+n5QTe6/grUf3JPx5J0xBRGlKRI8XimZKbgxCQVlTOM=</DigestValue>
      </Reference>
      <Reference URI="/xl/printerSettings/printerSettings1073.bin?ContentType=application/vnd.openxmlformats-officedocument.spreadsheetml.printerSettings">
        <DigestMethod Algorithm="http://www.w3.org/2001/04/xmlenc#sha256"/>
        <DigestValue>6HGumsjBk9X1CzCPpkG1pJTBdVyGv7gAJ+RWNO+yDTc=</DigestValue>
      </Reference>
      <Reference URI="/xl/printerSettings/printerSettings1074.bin?ContentType=application/vnd.openxmlformats-officedocument.spreadsheetml.printerSettings">
        <DigestMethod Algorithm="http://www.w3.org/2001/04/xmlenc#sha256"/>
        <DigestValue>4sf+1AWluvbpxJKPd2Oye0vW/vjaIC4T1BxgDzXmoXg=</DigestValue>
      </Reference>
      <Reference URI="/xl/printerSettings/printerSettings1075.bin?ContentType=application/vnd.openxmlformats-officedocument.spreadsheetml.printerSettings">
        <DigestMethod Algorithm="http://www.w3.org/2001/04/xmlenc#sha256"/>
        <DigestValue>U9DlW0eyKu3wztfpqyjEWJjFPhxRFyvzTDBP1lKfKz0=</DigestValue>
      </Reference>
      <Reference URI="/xl/printerSettings/printerSettings1076.bin?ContentType=application/vnd.openxmlformats-officedocument.spreadsheetml.printerSettings">
        <DigestMethod Algorithm="http://www.w3.org/2001/04/xmlenc#sha256"/>
        <DigestValue>6HGumsjBk9X1CzCPpkG1pJTBdVyGv7gAJ+RWNO+yDTc=</DigestValue>
      </Reference>
      <Reference URI="/xl/printerSettings/printerSettings1077.bin?ContentType=application/vnd.openxmlformats-officedocument.spreadsheetml.printerSettings">
        <DigestMethod Algorithm="http://www.w3.org/2001/04/xmlenc#sha256"/>
        <DigestValue>1easXUpors9wW02Nqy5x8cLEF/3ZKBH0i2lLjO2Zsk8=</DigestValue>
      </Reference>
      <Reference URI="/xl/printerSettings/printerSettings1078.bin?ContentType=application/vnd.openxmlformats-officedocument.spreadsheetml.printerSettings">
        <DigestMethod Algorithm="http://www.w3.org/2001/04/xmlenc#sha256"/>
        <DigestValue>ty1w9zSzDM139FJlRwgX+r0OSDmX8VCQBLQUnSeF1+M=</DigestValue>
      </Reference>
      <Reference URI="/xl/printerSettings/printerSettings1079.bin?ContentType=application/vnd.openxmlformats-officedocument.spreadsheetml.printerSettings">
        <DigestMethod Algorithm="http://www.w3.org/2001/04/xmlenc#sha256"/>
        <DigestValue>AOaDuHtsifCB+3mFVZaFSjZ2jbySMm3+Pey0DhdCrvo=</DigestValue>
      </Reference>
      <Reference URI="/xl/printerSettings/printerSettings108.bin?ContentType=application/vnd.openxmlformats-officedocument.spreadsheetml.printerSettings">
        <DigestMethod Algorithm="http://www.w3.org/2001/04/xmlenc#sha256"/>
        <DigestValue>4sf+1AWluvbpxJKPd2Oye0vW/vjaIC4T1BxgDzXmoXg=</DigestValue>
      </Reference>
      <Reference URI="/xl/printerSettings/printerSettings1080.bin?ContentType=application/vnd.openxmlformats-officedocument.spreadsheetml.printerSettings">
        <DigestMethod Algorithm="http://www.w3.org/2001/04/xmlenc#sha256"/>
        <DigestValue>ty1w9zSzDM139FJlRwgX+r0OSDmX8VCQBLQUnSeF1+M=</DigestValue>
      </Reference>
      <Reference URI="/xl/printerSettings/printerSettings1081.bin?ContentType=application/vnd.openxmlformats-officedocument.spreadsheetml.printerSettings">
        <DigestMethod Algorithm="http://www.w3.org/2001/04/xmlenc#sha256"/>
        <DigestValue>8vyniW+BNu/f/tlr+5JqUw5FSxy2mI2GXPrPL4oQntI=</DigestValue>
      </Reference>
      <Reference URI="/xl/printerSettings/printerSettings1082.bin?ContentType=application/vnd.openxmlformats-officedocument.spreadsheetml.printerSettings">
        <DigestMethod Algorithm="http://www.w3.org/2001/04/xmlenc#sha256"/>
        <DigestValue>8vyniW+BNu/f/tlr+5JqUw5FSxy2mI2GXPrPL4oQntI=</DigestValue>
      </Reference>
      <Reference URI="/xl/printerSettings/printerSettings1083.bin?ContentType=application/vnd.openxmlformats-officedocument.spreadsheetml.printerSettings">
        <DigestMethod Algorithm="http://www.w3.org/2001/04/xmlenc#sha256"/>
        <DigestValue>4sf+1AWluvbpxJKPd2Oye0vW/vjaIC4T1BxgDzXmoXg=</DigestValue>
      </Reference>
      <Reference URI="/xl/printerSettings/printerSettings1084.bin?ContentType=application/vnd.openxmlformats-officedocument.spreadsheetml.printerSettings">
        <DigestMethod Algorithm="http://www.w3.org/2001/04/xmlenc#sha256"/>
        <DigestValue>4sf+1AWluvbpxJKPd2Oye0vW/vjaIC4T1BxgDzXmoXg=</DigestValue>
      </Reference>
      <Reference URI="/xl/printerSettings/printerSettings1085.bin?ContentType=application/vnd.openxmlformats-officedocument.spreadsheetml.printerSettings">
        <DigestMethod Algorithm="http://www.w3.org/2001/04/xmlenc#sha256"/>
        <DigestValue>AOaDuHtsifCB+3mFVZaFSjZ2jbySMm3+Pey0DhdCrvo=</DigestValue>
      </Reference>
      <Reference URI="/xl/printerSettings/printerSettings1086.bin?ContentType=application/vnd.openxmlformats-officedocument.spreadsheetml.printerSettings">
        <DigestMethod Algorithm="http://www.w3.org/2001/04/xmlenc#sha256"/>
        <DigestValue>AOaDuHtsifCB+3mFVZaFSjZ2jbySMm3+Pey0DhdCrvo=</DigestValue>
      </Reference>
      <Reference URI="/xl/printerSettings/printerSettings1087.bin?ContentType=application/vnd.openxmlformats-officedocument.spreadsheetml.printerSettings">
        <DigestMethod Algorithm="http://www.w3.org/2001/04/xmlenc#sha256"/>
        <DigestValue>4sf+1AWluvbpxJKPd2Oye0vW/vjaIC4T1BxgDzXmoXg=</DigestValue>
      </Reference>
      <Reference URI="/xl/printerSettings/printerSettings1088.bin?ContentType=application/vnd.openxmlformats-officedocument.spreadsheetml.printerSettings">
        <DigestMethod Algorithm="http://www.w3.org/2001/04/xmlenc#sha256"/>
        <DigestValue>1easXUpors9wW02Nqy5x8cLEF/3ZKBH0i2lLjO2Zsk8=</DigestValue>
      </Reference>
      <Reference URI="/xl/printerSettings/printerSettings1089.bin?ContentType=application/vnd.openxmlformats-officedocument.spreadsheetml.printerSettings">
        <DigestMethod Algorithm="http://www.w3.org/2001/04/xmlenc#sha256"/>
        <DigestValue>4sf+1AWluvbpxJKPd2Oye0vW/vjaIC4T1BxgDzXmoXg=</DigestValue>
      </Reference>
      <Reference URI="/xl/printerSettings/printerSettings109.bin?ContentType=application/vnd.openxmlformats-officedocument.spreadsheetml.printerSettings">
        <DigestMethod Algorithm="http://www.w3.org/2001/04/xmlenc#sha256"/>
        <DigestValue>AOaDuHtsifCB+3mFVZaFSjZ2jbySMm3+Pey0DhdCrvo=</DigestValue>
      </Reference>
      <Reference URI="/xl/printerSettings/printerSettings1090.bin?ContentType=application/vnd.openxmlformats-officedocument.spreadsheetml.printerSettings">
        <DigestMethod Algorithm="http://www.w3.org/2001/04/xmlenc#sha256"/>
        <DigestValue>4sf+1AWluvbpxJKPd2Oye0vW/vjaIC4T1BxgDzXmoXg=</DigestValue>
      </Reference>
      <Reference URI="/xl/printerSettings/printerSettings1091.bin?ContentType=application/vnd.openxmlformats-officedocument.spreadsheetml.printerSettings">
        <DigestMethod Algorithm="http://www.w3.org/2001/04/xmlenc#sha256"/>
        <DigestValue>4sf+1AWluvbpxJKPd2Oye0vW/vjaIC4T1BxgDzXmoXg=</DigestValue>
      </Reference>
      <Reference URI="/xl/printerSettings/printerSettings1092.bin?ContentType=application/vnd.openxmlformats-officedocument.spreadsheetml.printerSettings">
        <DigestMethod Algorithm="http://www.w3.org/2001/04/xmlenc#sha256"/>
        <DigestValue>+n5QTe6/grUf3JPx5J0xBRGlKRI8XimZKbgxCQVlTOM=</DigestValue>
      </Reference>
      <Reference URI="/xl/printerSettings/printerSettings1093.bin?ContentType=application/vnd.openxmlformats-officedocument.spreadsheetml.printerSettings">
        <DigestMethod Algorithm="http://www.w3.org/2001/04/xmlenc#sha256"/>
        <DigestValue>4sf+1AWluvbpxJKPd2Oye0vW/vjaIC4T1BxgDzXmoXg=</DigestValue>
      </Reference>
      <Reference URI="/xl/printerSettings/printerSettings1094.bin?ContentType=application/vnd.openxmlformats-officedocument.spreadsheetml.printerSettings">
        <DigestMethod Algorithm="http://www.w3.org/2001/04/xmlenc#sha256"/>
        <DigestValue>4sf+1AWluvbpxJKPd2Oye0vW/vjaIC4T1BxgDzXmoXg=</DigestValue>
      </Reference>
      <Reference URI="/xl/printerSettings/printerSettings1095.bin?ContentType=application/vnd.openxmlformats-officedocument.spreadsheetml.printerSettings">
        <DigestMethod Algorithm="http://www.w3.org/2001/04/xmlenc#sha256"/>
        <DigestValue>1easXUpors9wW02Nqy5x8cLEF/3ZKBH0i2lLjO2Zsk8=</DigestValue>
      </Reference>
      <Reference URI="/xl/printerSettings/printerSettings1096.bin?ContentType=application/vnd.openxmlformats-officedocument.spreadsheetml.printerSettings">
        <DigestMethod Algorithm="http://www.w3.org/2001/04/xmlenc#sha256"/>
        <DigestValue>4sf+1AWluvbpxJKPd2Oye0vW/vjaIC4T1BxgDzXmoXg=</DigestValue>
      </Reference>
      <Reference URI="/xl/printerSettings/printerSettings1097.bin?ContentType=application/vnd.openxmlformats-officedocument.spreadsheetml.printerSettings">
        <DigestMethod Algorithm="http://www.w3.org/2001/04/xmlenc#sha256"/>
        <DigestValue>AOaDuHtsifCB+3mFVZaFSjZ2jbySMm3+Pey0DhdCrvo=</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4sf+1AWluvbpxJKPd2Oye0vW/vjaIC4T1BxgDzXmoXg=</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4sf+1AWluvbpxJKPd2Oye0vW/vjaIC4T1BxgDzXmoXg=</DigestValue>
      </Reference>
      <Reference URI="/xl/printerSettings/printerSettings1100.bin?ContentType=application/vnd.openxmlformats-officedocument.spreadsheetml.printerSettings">
        <DigestMethod Algorithm="http://www.w3.org/2001/04/xmlenc#sha256"/>
        <DigestValue>4sf+1AWluvbpxJKPd2Oye0vW/vjaIC4T1BxgDzXmoXg=</DigestValue>
      </Reference>
      <Reference URI="/xl/printerSettings/printerSettings1101.bin?ContentType=application/vnd.openxmlformats-officedocument.spreadsheetml.printerSettings">
        <DigestMethod Algorithm="http://www.w3.org/2001/04/xmlenc#sha256"/>
        <DigestValue>4sf+1AWluvbpxJKPd2Oye0vW/vjaIC4T1BxgDzXmoXg=</DigestValue>
      </Reference>
      <Reference URI="/xl/printerSettings/printerSettings1102.bin?ContentType=application/vnd.openxmlformats-officedocument.spreadsheetml.printerSettings">
        <DigestMethod Algorithm="http://www.w3.org/2001/04/xmlenc#sha256"/>
        <DigestValue>AOaDuHtsifCB+3mFVZaFSjZ2jbySMm3+Pey0DhdCrvo=</DigestValue>
      </Reference>
      <Reference URI="/xl/printerSettings/printerSettings1103.bin?ContentType=application/vnd.openxmlformats-officedocument.spreadsheetml.printerSettings">
        <DigestMethod Algorithm="http://www.w3.org/2001/04/xmlenc#sha256"/>
        <DigestValue>AOaDuHtsifCB+3mFVZaFSjZ2jbySMm3+Pey0DhdCrvo=</DigestValue>
      </Reference>
      <Reference URI="/xl/printerSettings/printerSettings1104.bin?ContentType=application/vnd.openxmlformats-officedocument.spreadsheetml.printerSettings">
        <DigestMethod Algorithm="http://www.w3.org/2001/04/xmlenc#sha256"/>
        <DigestValue>4sf+1AWluvbpxJKPd2Oye0vW/vjaIC4T1BxgDzXmoXg=</DigestValue>
      </Reference>
      <Reference URI="/xl/printerSettings/printerSettings1105.bin?ContentType=application/vnd.openxmlformats-officedocument.spreadsheetml.printerSettings">
        <DigestMethod Algorithm="http://www.w3.org/2001/04/xmlenc#sha256"/>
        <DigestValue>1easXUpors9wW02Nqy5x8cLEF/3ZKBH0i2lLjO2Zsk8=</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1easXUpors9wW02Nqy5x8cLEF/3ZKBH0i2lLjO2Zsk8=</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4sf+1AWluvbpxJKPd2Oye0vW/vjaIC4T1BxgDzXmoXg=</DigestValue>
      </Reference>
      <Reference URI="/xl/printerSettings/printerSettings1110.bin?ContentType=application/vnd.openxmlformats-officedocument.spreadsheetml.printerSettings">
        <DigestMethod Algorithm="http://www.w3.org/2001/04/xmlenc#sha256"/>
        <DigestValue>4sf+1AWluvbpxJKPd2Oye0vW/vjaIC4T1BxgDzXmoXg=</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1easXUpors9wW02Nqy5x8cLEF/3ZKBH0i2lLjO2Zsk8=</DigestValue>
      </Reference>
      <Reference URI="/xl/printerSettings/printerSettings1114.bin?ContentType=application/vnd.openxmlformats-officedocument.spreadsheetml.printerSettings">
        <DigestMethod Algorithm="http://www.w3.org/2001/04/xmlenc#sha256"/>
        <DigestValue>1easXUpors9wW02Nqy5x8cLEF/3ZKBH0i2lLjO2Zsk8=</DigestValue>
      </Reference>
      <Reference URI="/xl/printerSettings/printerSettings1115.bin?ContentType=application/vnd.openxmlformats-officedocument.spreadsheetml.printerSettings">
        <DigestMethod Algorithm="http://www.w3.org/2001/04/xmlenc#sha256"/>
        <DigestValue>4sf+1AWluvbpxJKPd2Oye0vW/vjaIC4T1BxgDzXmoXg=</DigestValue>
      </Reference>
      <Reference URI="/xl/printerSettings/printerSettings1116.bin?ContentType=application/vnd.openxmlformats-officedocument.spreadsheetml.printerSettings">
        <DigestMethod Algorithm="http://www.w3.org/2001/04/xmlenc#sha256"/>
        <DigestValue>AOaDuHtsifCB+3mFVZaFSjZ2jbySMm3+Pey0DhdCrvo=</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20.bin?ContentType=application/vnd.openxmlformats-officedocument.spreadsheetml.printerSettings">
        <DigestMethod Algorithm="http://www.w3.org/2001/04/xmlenc#sha256"/>
        <DigestValue>AOaDuHtsifCB+3mFVZaFSjZ2jbySMm3+Pey0DhdCrvo=</DigestValue>
      </Reference>
      <Reference URI="/xl/printerSettings/printerSettings1121.bin?ContentType=application/vnd.openxmlformats-officedocument.spreadsheetml.printerSettings">
        <DigestMethod Algorithm="http://www.w3.org/2001/04/xmlenc#sha256"/>
        <DigestValue>4sf+1AWluvbpxJKPd2Oye0vW/vjaIC4T1BxgDzXmoXg=</DigestValue>
      </Reference>
      <Reference URI="/xl/printerSettings/printerSettings1122.bin?ContentType=application/vnd.openxmlformats-officedocument.spreadsheetml.printerSettings">
        <DigestMethod Algorithm="http://www.w3.org/2001/04/xmlenc#sha256"/>
        <DigestValue>1easXUpors9wW02Nqy5x8cLEF/3ZKBH0i2lLjO2Zsk8=</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1easXUpors9wW02Nqy5x8cLEF/3ZKBH0i2lLjO2Zsk8=</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bX9XDerWgquo2RxSve48ZARjqmGUaFIV3OF+VtCX1Rc=</DigestValue>
      </Reference>
      <Reference URI="/xl/printerSettings/printerSettings1130.bin?ContentType=application/vnd.openxmlformats-officedocument.spreadsheetml.printerSettings">
        <DigestMethod Algorithm="http://www.w3.org/2001/04/xmlenc#sha256"/>
        <DigestValue>1easXUpors9wW02Nqy5x8cLEF/3ZKBH0i2lLjO2Zsk8=</DigestValue>
      </Reference>
      <Reference URI="/xl/printerSettings/printerSettings1131.bin?ContentType=application/vnd.openxmlformats-officedocument.spreadsheetml.printerSettings">
        <DigestMethod Algorithm="http://www.w3.org/2001/04/xmlenc#sha256"/>
        <DigestValue>1easXUpors9wW02Nqy5x8cLEF/3ZKBH0i2lLjO2Zsk8=</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AOaDuHtsifCB+3mFVZaFSjZ2jbySMm3+Pey0DhdCrvo=</DigestValue>
      </Reference>
      <Reference URI="/xl/printerSettings/printerSettings1134.bin?ContentType=application/vnd.openxmlformats-officedocument.spreadsheetml.printerSettings">
        <DigestMethod Algorithm="http://www.w3.org/2001/04/xmlenc#sha256"/>
        <DigestValue>4sf+1AWluvbpxJKPd2Oye0vW/vjaIC4T1BxgDzXmoXg=</DigestValue>
      </Reference>
      <Reference URI="/xl/printerSettings/printerSettings1135.bin?ContentType=application/vnd.openxmlformats-officedocument.spreadsheetml.printerSettings">
        <DigestMethod Algorithm="http://www.w3.org/2001/04/xmlenc#sha256"/>
        <DigestValue>4sf+1AWluvbpxJKPd2Oye0vW/vjaIC4T1BxgDzXmoXg=</DigestValue>
      </Reference>
      <Reference URI="/xl/printerSettings/printerSettings1136.bin?ContentType=application/vnd.openxmlformats-officedocument.spreadsheetml.printerSettings">
        <DigestMethod Algorithm="http://www.w3.org/2001/04/xmlenc#sha256"/>
        <DigestValue>AOaDuHtsifCB+3mFVZaFSjZ2jbySMm3+Pey0DhdCrvo=</DigestValue>
      </Reference>
      <Reference URI="/xl/printerSettings/printerSettings1137.bin?ContentType=application/vnd.openxmlformats-officedocument.spreadsheetml.printerSettings">
        <DigestMethod Algorithm="http://www.w3.org/2001/04/xmlenc#sha256"/>
        <DigestValue>AOaDuHtsifCB+3mFVZaFSjZ2jbySMm3+Pey0DhdCrvo=</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1easXUpors9wW02Nqy5x8cLEF/3ZKBH0i2lLjO2Zsk8=</DigestValue>
      </Reference>
      <Reference URI="/xl/printerSettings/printerSettings114.bin?ContentType=application/vnd.openxmlformats-officedocument.spreadsheetml.printerSettings">
        <DigestMethod Algorithm="http://www.w3.org/2001/04/xmlenc#sha256"/>
        <DigestValue>6cKQF5uSQ9FwnCYkUOetRlrOLPKuJr1WlxlFIAIIKh8=</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1easXUpors9wW02Nqy5x8cLEF/3ZKBH0i2lLjO2Zsk8=</DigestValue>
      </Reference>
      <Reference URI="/xl/printerSettings/printerSettings1142.bin?ContentType=application/vnd.openxmlformats-officedocument.spreadsheetml.printerSettings">
        <DigestMethod Algorithm="http://www.w3.org/2001/04/xmlenc#sha256"/>
        <DigestValue>4sf+1AWluvbpxJKPd2Oye0vW/vjaIC4T1BxgDzXmoXg=</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4sf+1AWluvbpxJKPd2Oye0vW/vjaIC4T1BxgDzXmoXg=</DigestValue>
      </Reference>
      <Reference URI="/xl/printerSettings/printerSettings1145.bin?ContentType=application/vnd.openxmlformats-officedocument.spreadsheetml.printerSettings">
        <DigestMethod Algorithm="http://www.w3.org/2001/04/xmlenc#sha256"/>
        <DigestValue>4sf+1AWluvbpxJKPd2Oye0vW/vjaIC4T1BxgDzXmoXg=</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4sf+1AWluvbpxJKPd2Oye0vW/vjaIC4T1BxgDzXmoXg=</DigestValue>
      </Reference>
      <Reference URI="/xl/printerSettings/printerSettings1148.bin?ContentType=application/vnd.openxmlformats-officedocument.spreadsheetml.printerSettings">
        <DigestMethod Algorithm="http://www.w3.org/2001/04/xmlenc#sha256"/>
        <DigestValue>1easXUpors9wW02Nqy5x8cLEF/3ZKBH0i2lLjO2Zsk8=</DigestValue>
      </Reference>
      <Reference URI="/xl/printerSettings/printerSettings1149.bin?ContentType=application/vnd.openxmlformats-officedocument.spreadsheetml.printerSettings">
        <DigestMethod Algorithm="http://www.w3.org/2001/04/xmlenc#sha256"/>
        <DigestValue>1easXUpors9wW02Nqy5x8cLEF/3ZKBH0i2lLjO2Zsk8=</DigestValue>
      </Reference>
      <Reference URI="/xl/printerSettings/printerSettings115.bin?ContentType=application/vnd.openxmlformats-officedocument.spreadsheetml.printerSettings">
        <DigestMethod Algorithm="http://www.w3.org/2001/04/xmlenc#sha256"/>
        <DigestValue>XIc2QwSSmCeVlKH2I83k8uGA7s8klfHL3ma3f1m5IS0=</DigestValue>
      </Reference>
      <Reference URI="/xl/printerSettings/printerSettings1150.bin?ContentType=application/vnd.openxmlformats-officedocument.spreadsheetml.printerSettings">
        <DigestMethod Algorithm="http://www.w3.org/2001/04/xmlenc#sha256"/>
        <DigestValue>4sf+1AWluvbpxJKPd2Oye0vW/vjaIC4T1BxgDzXmoXg=</DigestValue>
      </Reference>
      <Reference URI="/xl/printerSettings/printerSettings1151.bin?ContentType=application/vnd.openxmlformats-officedocument.spreadsheetml.printerSettings">
        <DigestMethod Algorithm="http://www.w3.org/2001/04/xmlenc#sha256"/>
        <DigestValue>AOaDuHtsifCB+3mFVZaFSjZ2jbySMm3+Pey0DhdCrvo=</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4sf+1AWluvbpxJKPd2Oye0vW/vjaIC4T1BxgDzXmoXg=</DigestValue>
      </Reference>
      <Reference URI="/xl/printerSettings/printerSettings1154.bin?ContentType=application/vnd.openxmlformats-officedocument.spreadsheetml.printerSettings">
        <DigestMethod Algorithm="http://www.w3.org/2001/04/xmlenc#sha256"/>
        <DigestValue>AOaDuHtsifCB+3mFVZaFSjZ2jbySMm3+Pey0DhdCrvo=</DigestValue>
      </Reference>
      <Reference URI="/xl/printerSettings/printerSettings1155.bin?ContentType=application/vnd.openxmlformats-officedocument.spreadsheetml.printerSettings">
        <DigestMethod Algorithm="http://www.w3.org/2001/04/xmlenc#sha256"/>
        <DigestValue>AOaDuHtsifCB+3mFVZaFSjZ2jbySMm3+Pey0DhdCrvo=</DigestValue>
      </Reference>
      <Reference URI="/xl/printerSettings/printerSettings1156.bin?ContentType=application/vnd.openxmlformats-officedocument.spreadsheetml.printerSettings">
        <DigestMethod Algorithm="http://www.w3.org/2001/04/xmlenc#sha256"/>
        <DigestValue>4sf+1AWluvbpxJKPd2Oye0vW/vjaIC4T1BxgDzXmoXg=</DigestValue>
      </Reference>
      <Reference URI="/xl/printerSettings/printerSettings1157.bin?ContentType=application/vnd.openxmlformats-officedocument.spreadsheetml.printerSettings">
        <DigestMethod Algorithm="http://www.w3.org/2001/04/xmlenc#sha256"/>
        <DigestValue>1easXUpors9wW02Nqy5x8cLEF/3ZKBH0i2lLjO2Zsk8=</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1easXUpors9wW02Nqy5x8cLEF/3ZKBH0i2lLjO2Zsk8=</DigestValue>
      </Reference>
      <Reference URI="/xl/printerSettings/printerSettings116.bin?ContentType=application/vnd.openxmlformats-officedocument.spreadsheetml.printerSettings">
        <DigestMethod Algorithm="http://www.w3.org/2001/04/xmlenc#sha256"/>
        <DigestValue>XIc2QwSSmCeVlKH2I83k8uGA7s8klfHL3ma3f1m5IS0=</DigestValue>
      </Reference>
      <Reference URI="/xl/printerSettings/printerSettings1160.bin?ContentType=application/vnd.openxmlformats-officedocument.spreadsheetml.printerSettings">
        <DigestMethod Algorithm="http://www.w3.org/2001/04/xmlenc#sha256"/>
        <DigestValue>4sf+1AWluvbpxJKPd2Oye0vW/vjaIC4T1BxgDzXmoXg=</DigestValue>
      </Reference>
      <Reference URI="/xl/printerSettings/printerSettings1161.bin?ContentType=application/vnd.openxmlformats-officedocument.spreadsheetml.printerSettings">
        <DigestMethod Algorithm="http://www.w3.org/2001/04/xmlenc#sha256"/>
        <DigestValue>4sf+1AWluvbpxJKPd2Oye0vW/vjaIC4T1BxgDzXmoXg=</DigestValue>
      </Reference>
      <Reference URI="/xl/printerSettings/printerSettings1162.bin?ContentType=application/vnd.openxmlformats-officedocument.spreadsheetml.printerSettings">
        <DigestMethod Algorithm="http://www.w3.org/2001/04/xmlenc#sha256"/>
        <DigestValue>4sf+1AWluvbpxJKPd2Oye0vW/vjaIC4T1BxgDzXmoXg=</DigestValue>
      </Reference>
      <Reference URI="/xl/printerSettings/printerSettings1163.bin?ContentType=application/vnd.openxmlformats-officedocument.spreadsheetml.printerSettings">
        <DigestMethod Algorithm="http://www.w3.org/2001/04/xmlenc#sha256"/>
        <DigestValue>4sf+1AWluvbpxJKPd2Oye0vW/vjaIC4T1BxgDzXmoXg=</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1easXUpors9wW02Nqy5x8cLEF/3ZKBH0i2lLjO2Zsk8=</DigestValue>
      </Reference>
      <Reference URI="/xl/printerSettings/printerSettings1166.bin?ContentType=application/vnd.openxmlformats-officedocument.spreadsheetml.printerSettings">
        <DigestMethod Algorithm="http://www.w3.org/2001/04/xmlenc#sha256"/>
        <DigestValue>1easXUpors9wW02Nqy5x8cLEF/3ZKBH0i2lLjO2Zsk8=</DigestValue>
      </Reference>
      <Reference URI="/xl/printerSettings/printerSettings1167.bin?ContentType=application/vnd.openxmlformats-officedocument.spreadsheetml.printerSettings">
        <DigestMethod Algorithm="http://www.w3.org/2001/04/xmlenc#sha256"/>
        <DigestValue>4sf+1AWluvbpxJKPd2Oye0vW/vjaIC4T1BxgDzXmoXg=</DigestValue>
      </Reference>
      <Reference URI="/xl/printerSettings/printerSettings1168.bin?ContentType=application/vnd.openxmlformats-officedocument.spreadsheetml.printerSettings">
        <DigestMethod Algorithm="http://www.w3.org/2001/04/xmlenc#sha256"/>
        <DigestValue>AOaDuHtsifCB+3mFVZaFSjZ2jbySMm3+Pey0DhdCrvo=</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QWpi6h1kHwZsH9rlpR3f3TaHSMtqC16mWcRCqaxQe9o=</DigestValue>
      </Reference>
      <Reference URI="/xl/printerSettings/printerSettings1170.bin?ContentType=application/vnd.openxmlformats-officedocument.spreadsheetml.printerSettings">
        <DigestMethod Algorithm="http://www.w3.org/2001/04/xmlenc#sha256"/>
        <DigestValue>4sf+1AWluvbpxJKPd2Oye0vW/vjaIC4T1BxgDzXmoXg=</DigestValue>
      </Reference>
      <Reference URI="/xl/printerSettings/printerSettings1171.bin?ContentType=application/vnd.openxmlformats-officedocument.spreadsheetml.printerSettings">
        <DigestMethod Algorithm="http://www.w3.org/2001/04/xmlenc#sha256"/>
        <DigestValue>AOaDuHtsifCB+3mFVZaFSjZ2jbySMm3+Pey0DhdCrvo=</DigestValue>
      </Reference>
      <Reference URI="/xl/printerSettings/printerSettings1172.bin?ContentType=application/vnd.openxmlformats-officedocument.spreadsheetml.printerSettings">
        <DigestMethod Algorithm="http://www.w3.org/2001/04/xmlenc#sha256"/>
        <DigestValue>AOaDuHtsifCB+3mFVZaFSjZ2jbySMm3+Pey0DhdCrvo=</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1easXUpors9wW02Nqy5x8cLEF/3ZKBH0i2lLjO2Zsk8=</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1easXUpors9wW02Nqy5x8cLEF/3ZKBH0i2lLjO2Zsk8=</DigestValue>
      </Reference>
      <Reference URI="/xl/printerSettings/printerSettings1177.bin?ContentType=application/vnd.openxmlformats-officedocument.spreadsheetml.printerSettings">
        <DigestMethod Algorithm="http://www.w3.org/2001/04/xmlenc#sha256"/>
        <DigestValue>4sf+1AWluvbpxJKPd2Oye0vW/vjaIC4T1BxgDzXmoXg=</DigestValue>
      </Reference>
      <Reference URI="/xl/printerSettings/printerSettings1178.bin?ContentType=application/vnd.openxmlformats-officedocument.spreadsheetml.printerSettings">
        <DigestMethod Algorithm="http://www.w3.org/2001/04/xmlenc#sha256"/>
        <DigestValue>4sf+1AWluvbpxJKPd2Oye0vW/vjaIC4T1BxgDzXmoXg=</DigestValue>
      </Reference>
      <Reference URI="/xl/printerSettings/printerSettings1179.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XJnd1BqqlgRUowTgijESNZSOjtwDdPDtD9gRl8sKS8U=</DigestValue>
      </Reference>
      <Reference URI="/xl/printerSettings/printerSettings1180.bin?ContentType=application/vnd.openxmlformats-officedocument.spreadsheetml.printerSettings">
        <DigestMethod Algorithm="http://www.w3.org/2001/04/xmlenc#sha256"/>
        <DigestValue>4sf+1AWluvbpxJKPd2Oye0vW/vjaIC4T1BxgDzXmoXg=</DigestValue>
      </Reference>
      <Reference URI="/xl/printerSettings/printerSettings1181.bin?ContentType=application/vnd.openxmlformats-officedocument.spreadsheetml.printerSettings">
        <DigestMethod Algorithm="http://www.w3.org/2001/04/xmlenc#sha256"/>
        <DigestValue>4sf+1AWluvbpxJKPd2Oye0vW/vjaIC4T1BxgDzXmoXg=</DigestValue>
      </Reference>
      <Reference URI="/xl/printerSettings/printerSettings1182.bin?ContentType=application/vnd.openxmlformats-officedocument.spreadsheetml.printerSettings">
        <DigestMethod Algorithm="http://www.w3.org/2001/04/xmlenc#sha256"/>
        <DigestValue>1easXUpors9wW02Nqy5x8cLEF/3ZKBH0i2lLjO2Zsk8=</DigestValue>
      </Reference>
      <Reference URI="/xl/printerSettings/printerSettings1183.bin?ContentType=application/vnd.openxmlformats-officedocument.spreadsheetml.printerSettings">
        <DigestMethod Algorithm="http://www.w3.org/2001/04/xmlenc#sha256"/>
        <DigestValue>1easXUpors9wW02Nqy5x8cLEF/3ZKBH0i2lLjO2Zsk8=</DigestValue>
      </Reference>
      <Reference URI="/xl/printerSettings/printerSettings1184.bin?ContentType=application/vnd.openxmlformats-officedocument.spreadsheetml.printerSettings">
        <DigestMethod Algorithm="http://www.w3.org/2001/04/xmlenc#sha256"/>
        <DigestValue>4sf+1AWluvbpxJKPd2Oye0vW/vjaIC4T1BxgDzXmoXg=</DigestValue>
      </Reference>
      <Reference URI="/xl/printerSettings/printerSettings1185.bin?ContentType=application/vnd.openxmlformats-officedocument.spreadsheetml.printerSettings">
        <DigestMethod Algorithm="http://www.w3.org/2001/04/xmlenc#sha256"/>
        <DigestValue>AOaDuHtsifCB+3mFVZaFSjZ2jbySMm3+Pey0DhdCrvo=</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AOaDuHtsifCB+3mFVZaFSjZ2jbySMm3+Pey0DhdCrvo=</DigestValue>
      </Reference>
      <Reference URI="/xl/printerSettings/printerSettings1189.bin?ContentType=application/vnd.openxmlformats-officedocument.spreadsheetml.printerSettings">
        <DigestMethod Algorithm="http://www.w3.org/2001/04/xmlenc#sha256"/>
        <DigestValue>AOaDuHtsifCB+3mFVZaFSjZ2jbySMm3+Pey0DhdCrvo=</DigestValue>
      </Reference>
      <Reference URI="/xl/printerSettings/printerSettings119.bin?ContentType=application/vnd.openxmlformats-officedocument.spreadsheetml.printerSettings">
        <DigestMethod Algorithm="http://www.w3.org/2001/04/xmlenc#sha256"/>
        <DigestValue>qdF4VB0Obt77Zx+ENUNW63gAJaa/dDHjc5L9eH/T2w8=</DigestValue>
      </Reference>
      <Reference URI="/xl/printerSettings/printerSettings1190.bin?ContentType=application/vnd.openxmlformats-officedocument.spreadsheetml.printerSettings">
        <DigestMethod Algorithm="http://www.w3.org/2001/04/xmlenc#sha256"/>
        <DigestValue>4sf+1AWluvbpxJKPd2Oye0vW/vjaIC4T1BxgDzXmoXg=</DigestValue>
      </Reference>
      <Reference URI="/xl/printerSettings/printerSettings1191.bin?ContentType=application/vnd.openxmlformats-officedocument.spreadsheetml.printerSettings">
        <DigestMethod Algorithm="http://www.w3.org/2001/04/xmlenc#sha256"/>
        <DigestValue>1easXUpors9wW02Nqy5x8cLEF/3ZKBH0i2lLjO2Zsk8=</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1easXUpors9wW02Nqy5x8cLEF/3ZKBH0i2lLjO2Zsk8=</DigestValue>
      </Reference>
      <Reference URI="/xl/printerSettings/printerSettings1194.bin?ContentType=application/vnd.openxmlformats-officedocument.spreadsheetml.printerSettings">
        <DigestMethod Algorithm="http://www.w3.org/2001/04/xmlenc#sha256"/>
        <DigestValue>4sf+1AWluvbpxJKPd2Oye0vW/vjaIC4T1BxgDzXmoXg=</DigestValue>
      </Reference>
      <Reference URI="/xl/printerSettings/printerSettings1195.bin?ContentType=application/vnd.openxmlformats-officedocument.spreadsheetml.printerSettings">
        <DigestMethod Algorithm="http://www.w3.org/2001/04/xmlenc#sha256"/>
        <DigestValue>4sf+1AWluvbpxJKPd2Oye0vW/vjaIC4T1BxgDzXmoXg=</DigestValue>
      </Reference>
      <Reference URI="/xl/printerSettings/printerSettings1196.bin?ContentType=application/vnd.openxmlformats-officedocument.spreadsheetml.printerSettings">
        <DigestMethod Algorithm="http://www.w3.org/2001/04/xmlenc#sha256"/>
        <DigestValue>4sf+1AWluvbpxJKPd2Oye0vW/vjaIC4T1BxgDzXmoXg=</DigestValue>
      </Reference>
      <Reference URI="/xl/printerSettings/printerSettings1197.bin?ContentType=application/vnd.openxmlformats-officedocument.spreadsheetml.printerSettings">
        <DigestMethod Algorithm="http://www.w3.org/2001/04/xmlenc#sha256"/>
        <DigestValue>4sf+1AWluvbpxJKPd2Oye0vW/vjaIC4T1BxgDzXmoXg=</DigestValue>
      </Reference>
      <Reference URI="/xl/printerSettings/printerSettings1198.bin?ContentType=application/vnd.openxmlformats-officedocument.spreadsheetml.printerSettings">
        <DigestMethod Algorithm="http://www.w3.org/2001/04/xmlenc#sha256"/>
        <DigestValue>4sf+1AWluvbpxJKPd2Oye0vW/vjaIC4T1BxgDzXmoXg=</DigestValue>
      </Reference>
      <Reference URI="/xl/printerSettings/printerSettings1199.bin?ContentType=application/vnd.openxmlformats-officedocument.spreadsheetml.printerSettings">
        <DigestMethod Algorithm="http://www.w3.org/2001/04/xmlenc#sha256"/>
        <DigestValue>1easXUpors9wW02Nqy5x8cLEF/3ZKBH0i2lLjO2Zsk8=</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iXMFJr9cPu8aBDWDAy9E7NsL4+xeJE7SzvaCcK5ZP9E=</DigestValue>
      </Reference>
      <Reference URI="/xl/printerSettings/printerSettings1200.bin?ContentType=application/vnd.openxmlformats-officedocument.spreadsheetml.printerSettings">
        <DigestMethod Algorithm="http://www.w3.org/2001/04/xmlenc#sha256"/>
        <DigestValue>1easXUpors9wW02Nqy5x8cLEF/3ZKBH0i2lLjO2Zsk8=</DigestValue>
      </Reference>
      <Reference URI="/xl/printerSettings/printerSettings1201.bin?ContentType=application/vnd.openxmlformats-officedocument.spreadsheetml.printerSettings">
        <DigestMethod Algorithm="http://www.w3.org/2001/04/xmlenc#sha256"/>
        <DigestValue>4sf+1AWluvbpxJKPd2Oye0vW/vjaIC4T1BxgDzXmoXg=</DigestValue>
      </Reference>
      <Reference URI="/xl/printerSettings/printerSettings1202.bin?ContentType=application/vnd.openxmlformats-officedocument.spreadsheetml.printerSettings">
        <DigestMethod Algorithm="http://www.w3.org/2001/04/xmlenc#sha256"/>
        <DigestValue>AOaDuHtsifCB+3mFVZaFSjZ2jbySMm3+Pey0DhdCrvo=</DigestValue>
      </Reference>
      <Reference URI="/xl/printerSettings/printerSettings1203.bin?ContentType=application/vnd.openxmlformats-officedocument.spreadsheetml.printerSettings">
        <DigestMethod Algorithm="http://www.w3.org/2001/04/xmlenc#sha256"/>
        <DigestValue>4sf+1AWluvbpxJKPd2Oye0vW/vjaIC4T1BxgDzXmoXg=</DigestValue>
      </Reference>
      <Reference URI="/xl/printerSettings/printerSettings1204.bin?ContentType=application/vnd.openxmlformats-officedocument.spreadsheetml.printerSettings">
        <DigestMethod Algorithm="http://www.w3.org/2001/04/xmlenc#sha256"/>
        <DigestValue>4sf+1AWluvbpxJKPd2Oye0vW/vjaIC4T1BxgDzXmoXg=</DigestValue>
      </Reference>
      <Reference URI="/xl/printerSettings/printerSettings1205.bin?ContentType=application/vnd.openxmlformats-officedocument.spreadsheetml.printerSettings">
        <DigestMethod Algorithm="http://www.w3.org/2001/04/xmlenc#sha256"/>
        <DigestValue>AOaDuHtsifCB+3mFVZaFSjZ2jbySMm3+Pey0DhdCrvo=</DigestValue>
      </Reference>
      <Reference URI="/xl/printerSettings/printerSettings1206.bin?ContentType=application/vnd.openxmlformats-officedocument.spreadsheetml.printerSettings">
        <DigestMethod Algorithm="http://www.w3.org/2001/04/xmlenc#sha256"/>
        <DigestValue>AOaDuHtsifCB+3mFVZaFSjZ2jbySMm3+Pey0DhdCrvo=</DigestValue>
      </Reference>
      <Reference URI="/xl/printerSettings/printerSettings1207.bin?ContentType=application/vnd.openxmlformats-officedocument.spreadsheetml.printerSettings">
        <DigestMethod Algorithm="http://www.w3.org/2001/04/xmlenc#sha256"/>
        <DigestValue>4sf+1AWluvbpxJKPd2Oye0vW/vjaIC4T1BxgDzXmoXg=</DigestValue>
      </Reference>
      <Reference URI="/xl/printerSettings/printerSettings1208.bin?ContentType=application/vnd.openxmlformats-officedocument.spreadsheetml.printerSettings">
        <DigestMethod Algorithm="http://www.w3.org/2001/04/xmlenc#sha256"/>
        <DigestValue>1easXUpors9wW02Nqy5x8cLEF/3ZKBH0i2lLjO2Zsk8=</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qdF4VB0Obt77Zx+ENUNW63gAJaa/dDHjc5L9eH/T2w8=</DigestValue>
      </Reference>
      <Reference URI="/xl/printerSettings/printerSettings1210.bin?ContentType=application/vnd.openxmlformats-officedocument.spreadsheetml.printerSettings">
        <DigestMethod Algorithm="http://www.w3.org/2001/04/xmlenc#sha256"/>
        <DigestValue>1easXUpors9wW02Nqy5x8cLEF/3ZKBH0i2lLjO2Zsk8=</DigestValue>
      </Reference>
      <Reference URI="/xl/printerSettings/printerSettings1211.bin?ContentType=application/vnd.openxmlformats-officedocument.spreadsheetml.printerSettings">
        <DigestMethod Algorithm="http://www.w3.org/2001/04/xmlenc#sha256"/>
        <DigestValue>4sf+1AWluvbpxJKPd2Oye0vW/vjaIC4T1BxgDzXmoXg=</DigestValue>
      </Reference>
      <Reference URI="/xl/printerSettings/printerSettings1212.bin?ContentType=application/vnd.openxmlformats-officedocument.spreadsheetml.printerSettings">
        <DigestMethod Algorithm="http://www.w3.org/2001/04/xmlenc#sha256"/>
        <DigestValue>4sf+1AWluvbpxJKPd2Oye0vW/vjaIC4T1BxgDzXmoXg=</DigestValue>
      </Reference>
      <Reference URI="/xl/printerSettings/printerSettings1213.bin?ContentType=application/vnd.openxmlformats-officedocument.spreadsheetml.printerSettings">
        <DigestMethod Algorithm="http://www.w3.org/2001/04/xmlenc#sha256"/>
        <DigestValue>4sf+1AWluvbpxJKPd2Oye0vW/vjaIC4T1BxgDzXmoXg=</DigestValue>
      </Reference>
      <Reference URI="/xl/printerSettings/printerSettings1214.bin?ContentType=application/vnd.openxmlformats-officedocument.spreadsheetml.printerSettings">
        <DigestMethod Algorithm="http://www.w3.org/2001/04/xmlenc#sha256"/>
        <DigestValue>4sf+1AWluvbpxJKPd2Oye0vW/vjaIC4T1BxgDzXmoXg=</DigestValue>
      </Reference>
      <Reference URI="/xl/printerSettings/printerSettings1215.bin?ContentType=application/vnd.openxmlformats-officedocument.spreadsheetml.printerSettings">
        <DigestMethod Algorithm="http://www.w3.org/2001/04/xmlenc#sha256"/>
        <DigestValue>4sf+1AWluvbpxJKPd2Oye0vW/vjaIC4T1BxgDzXmoXg=</DigestValue>
      </Reference>
      <Reference URI="/xl/printerSettings/printerSettings1216.bin?ContentType=application/vnd.openxmlformats-officedocument.spreadsheetml.printerSettings">
        <DigestMethod Algorithm="http://www.w3.org/2001/04/xmlenc#sha256"/>
        <DigestValue>1easXUpors9wW02Nqy5x8cLEF/3ZKBH0i2lLjO2Zsk8=</DigestValue>
      </Reference>
      <Reference URI="/xl/printerSettings/printerSettings1217.bin?ContentType=application/vnd.openxmlformats-officedocument.spreadsheetml.printerSettings">
        <DigestMethod Algorithm="http://www.w3.org/2001/04/xmlenc#sha256"/>
        <DigestValue>1easXUpors9wW02Nqy5x8cLEF/3ZKBH0i2lLjO2Zsk8=</DigestValue>
      </Reference>
      <Reference URI="/xl/printerSettings/printerSettings1218.bin?ContentType=application/vnd.openxmlformats-officedocument.spreadsheetml.printerSettings">
        <DigestMethod Algorithm="http://www.w3.org/2001/04/xmlenc#sha256"/>
        <DigestValue>4sf+1AWluvbpxJKPd2Oye0vW/vjaIC4T1BxgDzXmoXg=</DigestValue>
      </Reference>
      <Reference URI="/xl/printerSettings/printerSettings1219.bin?ContentType=application/vnd.openxmlformats-officedocument.spreadsheetml.printerSettings">
        <DigestMethod Algorithm="http://www.w3.org/2001/04/xmlenc#sha256"/>
        <DigestValue>AOaDuHtsifCB+3mFVZaFSjZ2jbySMm3+Pey0DhdCrvo=</DigestValue>
      </Reference>
      <Reference URI="/xl/printerSettings/printerSettings122.bin?ContentType=application/vnd.openxmlformats-officedocument.spreadsheetml.printerSettings">
        <DigestMethod Algorithm="http://www.w3.org/2001/04/xmlenc#sha256"/>
        <DigestValue>viChQMo/YCsPC+P6HIsCy/N6HgDYumEsrP7UdDD0cok=</DigestValue>
      </Reference>
      <Reference URI="/xl/printerSettings/printerSettings1220.bin?ContentType=application/vnd.openxmlformats-officedocument.spreadsheetml.printerSettings">
        <DigestMethod Algorithm="http://www.w3.org/2001/04/xmlenc#sha256"/>
        <DigestValue>4sf+1AWluvbpxJKPd2Oye0vW/vjaIC4T1BxgDzXmoXg=</DigestValue>
      </Reference>
      <Reference URI="/xl/printerSettings/printerSettings1221.bin?ContentType=application/vnd.openxmlformats-officedocument.spreadsheetml.printerSettings">
        <DigestMethod Algorithm="http://www.w3.org/2001/04/xmlenc#sha256"/>
        <DigestValue>MqlMFcdOU724y+XT0A1fb7kjq67gysaEXySjCDCzorU=</DigestValue>
      </Reference>
      <Reference URI="/xl/printerSettings/printerSettings1222.bin?ContentType=application/vnd.openxmlformats-officedocument.spreadsheetml.printerSettings">
        <DigestMethod Algorithm="http://www.w3.org/2001/04/xmlenc#sha256"/>
        <DigestValue>MqlMFcdOU724y+XT0A1fb7kjq67gysaEXySjCDCzorU=</DigestValue>
      </Reference>
      <Reference URI="/xl/printerSettings/printerSettings1223.bin?ContentType=application/vnd.openxmlformats-officedocument.spreadsheetml.printerSettings">
        <DigestMethod Algorithm="http://www.w3.org/2001/04/xmlenc#sha256"/>
        <DigestValue>MqlMFcdOU724y+XT0A1fb7kjq67gysaEXySjCDCzorU=</DigestValue>
      </Reference>
      <Reference URI="/xl/printerSettings/printerSettings1224.bin?ContentType=application/vnd.openxmlformats-officedocument.spreadsheetml.printerSettings">
        <DigestMethod Algorithm="http://www.w3.org/2001/04/xmlenc#sha256"/>
        <DigestValue>MqlMFcdOU724y+XT0A1fb7kjq67gysaEXySjCDCzorU=</DigestValue>
      </Reference>
      <Reference URI="/xl/printerSettings/printerSettings1225.bin?ContentType=application/vnd.openxmlformats-officedocument.spreadsheetml.printerSettings">
        <DigestMethod Algorithm="http://www.w3.org/2001/04/xmlenc#sha256"/>
        <DigestValue>MqlMFcdOU724y+XT0A1fb7kjq67gysaEXySjCDCzorU=</DigestValue>
      </Reference>
      <Reference URI="/xl/printerSettings/printerSettings1226.bin?ContentType=application/vnd.openxmlformats-officedocument.spreadsheetml.printerSettings">
        <DigestMethod Algorithm="http://www.w3.org/2001/04/xmlenc#sha256"/>
        <DigestValue>MqlMFcdOU724y+XT0A1fb7kjq67gysaEXySjCDCzorU=</DigestValue>
      </Reference>
      <Reference URI="/xl/printerSettings/printerSettings1227.bin?ContentType=application/vnd.openxmlformats-officedocument.spreadsheetml.printerSettings">
        <DigestMethod Algorithm="http://www.w3.org/2001/04/xmlenc#sha256"/>
        <DigestValue>MqlMFcdOU724y+XT0A1fb7kjq67gysaEXySjCDCzorU=</DigestValue>
      </Reference>
      <Reference URI="/xl/printerSettings/printerSettings1228.bin?ContentType=application/vnd.openxmlformats-officedocument.spreadsheetml.printerSettings">
        <DigestMethod Algorithm="http://www.w3.org/2001/04/xmlenc#sha256"/>
        <DigestValue>MqlMFcdOU724y+XT0A1fb7kjq67gysaEXySjCDCzorU=</DigestValue>
      </Reference>
      <Reference URI="/xl/printerSettings/printerSettings1229.bin?ContentType=application/vnd.openxmlformats-officedocument.spreadsheetml.printerSettings">
        <DigestMethod Algorithm="http://www.w3.org/2001/04/xmlenc#sha256"/>
        <DigestValue>MqlMFcdOU724y+XT0A1fb7kjq67gysaEXySjCDCzorU=</DigestValue>
      </Reference>
      <Reference URI="/xl/printerSettings/printerSettings123.bin?ContentType=application/vnd.openxmlformats-officedocument.spreadsheetml.printerSettings">
        <DigestMethod Algorithm="http://www.w3.org/2001/04/xmlenc#sha256"/>
        <DigestValue>iXMFJr9cPu8aBDWDAy9E7NsL4+xeJE7SzvaCcK5ZP9E=</DigestValue>
      </Reference>
      <Reference URI="/xl/printerSettings/printerSettings1230.bin?ContentType=application/vnd.openxmlformats-officedocument.spreadsheetml.printerSettings">
        <DigestMethod Algorithm="http://www.w3.org/2001/04/xmlenc#sha256"/>
        <DigestValue>MqlMFcdOU724y+XT0A1fb7kjq67gysaEXySjCDCzorU=</DigestValue>
      </Reference>
      <Reference URI="/xl/printerSettings/printerSettings1231.bin?ContentType=application/vnd.openxmlformats-officedocument.spreadsheetml.printerSettings">
        <DigestMethod Algorithm="http://www.w3.org/2001/04/xmlenc#sha256"/>
        <DigestValue>MqlMFcdOU724y+XT0A1fb7kjq67gysaEXySjCDCzorU=</DigestValue>
      </Reference>
      <Reference URI="/xl/printerSettings/printerSettings1232.bin?ContentType=application/vnd.openxmlformats-officedocument.spreadsheetml.printerSettings">
        <DigestMethod Algorithm="http://www.w3.org/2001/04/xmlenc#sha256"/>
        <DigestValue>MqlMFcdOU724y+XT0A1fb7kjq67gysaEXySjCDCzorU=</DigestValue>
      </Reference>
      <Reference URI="/xl/printerSettings/printerSettings1233.bin?ContentType=application/vnd.openxmlformats-officedocument.spreadsheetml.printerSettings">
        <DigestMethod Algorithm="http://www.w3.org/2001/04/xmlenc#sha256"/>
        <DigestValue>MqlMFcdOU724y+XT0A1fb7kjq67gysaEXySjCDCzorU=</DigestValue>
      </Reference>
      <Reference URI="/xl/printerSettings/printerSettings1234.bin?ContentType=application/vnd.openxmlformats-officedocument.spreadsheetml.printerSettings">
        <DigestMethod Algorithm="http://www.w3.org/2001/04/xmlenc#sha256"/>
        <DigestValue>MqlMFcdOU724y+XT0A1fb7kjq67gysaEXySjCDCzorU=</DigestValue>
      </Reference>
      <Reference URI="/xl/printerSettings/printerSettings1235.bin?ContentType=application/vnd.openxmlformats-officedocument.spreadsheetml.printerSettings">
        <DigestMethod Algorithm="http://www.w3.org/2001/04/xmlenc#sha256"/>
        <DigestValue>MqlMFcdOU724y+XT0A1fb7kjq67gysaEXySjCDCzorU=</DigestValue>
      </Reference>
      <Reference URI="/xl/printerSettings/printerSettings124.bin?ContentType=application/vnd.openxmlformats-officedocument.spreadsheetml.printerSettings">
        <DigestMethod Algorithm="http://www.w3.org/2001/04/xmlenc#sha256"/>
        <DigestValue>viChQMo/YCsPC+P6HIsCy/N6HgDYumEsrP7UdDD0cok=</DigestValue>
      </Reference>
      <Reference URI="/xl/printerSettings/printerSettings125.bin?ContentType=application/vnd.openxmlformats-officedocument.spreadsheetml.printerSettings">
        <DigestMethod Algorithm="http://www.w3.org/2001/04/xmlenc#sha256"/>
        <DigestValue>QWpi6h1kHwZsH9rlpR3f3TaHSMtqC16mWcRCqaxQe9o=</DigestValue>
      </Reference>
      <Reference URI="/xl/printerSettings/printerSettings126.bin?ContentType=application/vnd.openxmlformats-officedocument.spreadsheetml.printerSettings">
        <DigestMethod Algorithm="http://www.w3.org/2001/04/xmlenc#sha256"/>
        <DigestValue>viChQMo/YCsPC+P6HIsCy/N6HgDYumEsrP7UdDD0cok=</DigestValue>
      </Reference>
      <Reference URI="/xl/printerSettings/printerSettings127.bin?ContentType=application/vnd.openxmlformats-officedocument.spreadsheetml.printerSettings">
        <DigestMethod Algorithm="http://www.w3.org/2001/04/xmlenc#sha256"/>
        <DigestValue>viChQMo/YCsPC+P6HIsCy/N6HgDYumEsrP7UdDD0cok=</DigestValue>
      </Reference>
      <Reference URI="/xl/printerSettings/printerSettings128.bin?ContentType=application/vnd.openxmlformats-officedocument.spreadsheetml.printerSettings">
        <DigestMethod Algorithm="http://www.w3.org/2001/04/xmlenc#sha256"/>
        <DigestValue>viChQMo/YCsPC+P6HIsCy/N6HgDYumEsrP7UdDD0cok=</DigestValue>
      </Reference>
      <Reference URI="/xl/printerSettings/printerSettings129.bin?ContentType=application/vnd.openxmlformats-officedocument.spreadsheetml.printerSettings">
        <DigestMethod Algorithm="http://www.w3.org/2001/04/xmlenc#sha256"/>
        <DigestValue>viChQMo/YCsPC+P6HIsCy/N6HgDYumEsrP7UdDD0cok=</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viChQMo/YCsPC+P6HIsCy/N6HgDYumEsrP7UdDD0cok=</DigestValue>
      </Reference>
      <Reference URI="/xl/printerSettings/printerSettings131.bin?ContentType=application/vnd.openxmlformats-officedocument.spreadsheetml.printerSettings">
        <DigestMethod Algorithm="http://www.w3.org/2001/04/xmlenc#sha256"/>
        <DigestValue>viChQMo/YCsPC+P6HIsCy/N6HgDYumEsrP7UdDD0cok=</DigestValue>
      </Reference>
      <Reference URI="/xl/printerSettings/printerSettings132.bin?ContentType=application/vnd.openxmlformats-officedocument.spreadsheetml.printerSettings">
        <DigestMethod Algorithm="http://www.w3.org/2001/04/xmlenc#sha256"/>
        <DigestValue>viChQMo/YCsPC+P6HIsCy/N6HgDYumEsrP7UdDD0cok=</DigestValue>
      </Reference>
      <Reference URI="/xl/printerSettings/printerSettings133.bin?ContentType=application/vnd.openxmlformats-officedocument.spreadsheetml.printerSettings">
        <DigestMethod Algorithm="http://www.w3.org/2001/04/xmlenc#sha256"/>
        <DigestValue>0M0lT1N85id3zVk0KL199WWnZZgA/S7wmk6VRFwo/JI=</DigestValue>
      </Reference>
      <Reference URI="/xl/printerSettings/printerSettings134.bin?ContentType=application/vnd.openxmlformats-officedocument.spreadsheetml.printerSettings">
        <DigestMethod Algorithm="http://www.w3.org/2001/04/xmlenc#sha256"/>
        <DigestValue>HUBd8uxORDabqDSU1tof+1I3gMYhms5OGzov+PkFABM=</DigestValue>
      </Reference>
      <Reference URI="/xl/printerSettings/printerSettings135.bin?ContentType=application/vnd.openxmlformats-officedocument.spreadsheetml.printerSettings">
        <DigestMethod Algorithm="http://www.w3.org/2001/04/xmlenc#sha256"/>
        <DigestValue>viChQMo/YCsPC+P6HIsCy/N6HgDYumEsrP7UdDD0cok=</DigestValue>
      </Reference>
      <Reference URI="/xl/printerSettings/printerSettings136.bin?ContentType=application/vnd.openxmlformats-officedocument.spreadsheetml.printerSettings">
        <DigestMethod Algorithm="http://www.w3.org/2001/04/xmlenc#sha256"/>
        <DigestValue>QWpi6h1kHwZsH9rlpR3f3TaHSMtqC16mWcRCqaxQe9o=</DigestValue>
      </Reference>
      <Reference URI="/xl/printerSettings/printerSettings137.bin?ContentType=application/vnd.openxmlformats-officedocument.spreadsheetml.printerSettings">
        <DigestMethod Algorithm="http://www.w3.org/2001/04/xmlenc#sha256"/>
        <DigestValue>qdF4VB0Obt77Zx+ENUNW63gAJaa/dDHjc5L9eH/T2w8=</DigestValue>
      </Reference>
      <Reference URI="/xl/printerSettings/printerSettings138.bin?ContentType=application/vnd.openxmlformats-officedocument.spreadsheetml.printerSettings">
        <DigestMethod Algorithm="http://www.w3.org/2001/04/xmlenc#sha256"/>
        <DigestValue>viChQMo/YCsPC+P6HIsCy/N6HgDYumEsrP7UdDD0cok=</DigestValue>
      </Reference>
      <Reference URI="/xl/printerSettings/printerSettings139.bin?ContentType=application/vnd.openxmlformats-officedocument.spreadsheetml.printerSettings">
        <DigestMethod Algorithm="http://www.w3.org/2001/04/xmlenc#sha256"/>
        <DigestValue>XJnd1BqqlgRUowTgijESNZSOjtwDdPDtD9gRl8sKS8U=</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QWpi6h1kHwZsH9rlpR3f3TaHSMtqC16mWcRCqaxQe9o=</DigestValue>
      </Reference>
      <Reference URI="/xl/printerSettings/printerSettings141.bin?ContentType=application/vnd.openxmlformats-officedocument.spreadsheetml.printerSettings">
        <DigestMethod Algorithm="http://www.w3.org/2001/04/xmlenc#sha256"/>
        <DigestValue>XIc2QwSSmCeVlKH2I83k8uGA7s8klfHL3ma3f1m5IS0=</DigestValue>
      </Reference>
      <Reference URI="/xl/printerSettings/printerSettings142.bin?ContentType=application/vnd.openxmlformats-officedocument.spreadsheetml.printerSettings">
        <DigestMethod Algorithm="http://www.w3.org/2001/04/xmlenc#sha256"/>
        <DigestValue>QWpi6h1kHwZsH9rlpR3f3TaHSMtqC16mWcRCqaxQe9o=</DigestValue>
      </Reference>
      <Reference URI="/xl/printerSettings/printerSettings143.bin?ContentType=application/vnd.openxmlformats-officedocument.spreadsheetml.printerSettings">
        <DigestMethod Algorithm="http://www.w3.org/2001/04/xmlenc#sha256"/>
        <DigestValue>bX9XDerWgquo2RxSve48ZARjqmGUaFIV3OF+VtCX1Rc=</DigestValue>
      </Reference>
      <Reference URI="/xl/printerSettings/printerSettings144.bin?ContentType=application/vnd.openxmlformats-officedocument.spreadsheetml.printerSettings">
        <DigestMethod Algorithm="http://www.w3.org/2001/04/xmlenc#sha256"/>
        <DigestValue>bX9XDerWgquo2RxSve48ZARjqmGUaFIV3OF+VtCX1Rc=</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AOaDuHtsifCB+3mFVZaFSjZ2jbySMm3+Pey0DhdCrvo=</DigestValue>
      </Reference>
      <Reference URI="/xl/printerSettings/printerSettings149.bin?ContentType=application/vnd.openxmlformats-officedocument.spreadsheetml.printerSettings">
        <DigestMethod Algorithm="http://www.w3.org/2001/04/xmlenc#sha256"/>
        <DigestValue>4sf+1AWluvbpxJKPd2Oye0vW/vjaIC4T1BxgDzXmoXg=</DigestValue>
      </Reference>
      <Reference URI="/xl/printerSettings/printerSettings15.bin?ContentType=application/vnd.openxmlformats-officedocument.spreadsheetml.printerSettings">
        <DigestMethod Algorithm="http://www.w3.org/2001/04/xmlenc#sha256"/>
        <DigestValue>+n5QTe6/grUf3JPx5J0xBRGlKRI8XimZKbgxCQVlTOM=</DigestValue>
      </Reference>
      <Reference URI="/xl/printerSettings/printerSettings150.bin?ContentType=application/vnd.openxmlformats-officedocument.spreadsheetml.printerSettings">
        <DigestMethod Algorithm="http://www.w3.org/2001/04/xmlenc#sha256"/>
        <DigestValue>MqlMFcdOU724y+XT0A1fb7kjq67gysaEXySjCDCzorU=</DigestValue>
      </Reference>
      <Reference URI="/xl/printerSettings/printerSettings151.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6HGumsjBk9X1CzCPpkG1pJTBdVyGv7gAJ+RWNO+yDTc=</DigestValue>
      </Reference>
      <Reference URI="/xl/printerSettings/printerSettings153.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6HGumsjBk9X1CzCPpkG1pJTBdVyGv7gAJ+RWNO+yDTc=</DigestValue>
      </Reference>
      <Reference URI="/xl/printerSettings/printerSettings155.bin?ContentType=application/vnd.openxmlformats-officedocument.spreadsheetml.printerSettings">
        <DigestMethod Algorithm="http://www.w3.org/2001/04/xmlenc#sha256"/>
        <DigestValue>6HGumsjBk9X1CzCPpkG1pJTBdVyGv7gAJ+RWNO+yDTc=</DigestValue>
      </Reference>
      <Reference URI="/xl/printerSettings/printerSettings156.bin?ContentType=application/vnd.openxmlformats-officedocument.spreadsheetml.printerSettings">
        <DigestMethod Algorithm="http://www.w3.org/2001/04/xmlenc#sha256"/>
        <DigestValue>6HGumsjBk9X1CzCPpkG1pJTBdVyGv7gAJ+RWNO+yDTc=</DigestValue>
      </Reference>
      <Reference URI="/xl/printerSettings/printerSettings157.bin?ContentType=application/vnd.openxmlformats-officedocument.spreadsheetml.printerSettings">
        <DigestMethod Algorithm="http://www.w3.org/2001/04/xmlenc#sha256"/>
        <DigestValue>4sf+1AWluvbpxJKPd2Oye0vW/vjaIC4T1BxgDzXmoXg=</DigestValue>
      </Reference>
      <Reference URI="/xl/printerSettings/printerSettings158.bin?ContentType=application/vnd.openxmlformats-officedocument.spreadsheetml.printerSettings">
        <DigestMethod Algorithm="http://www.w3.org/2001/04/xmlenc#sha256"/>
        <DigestValue>6HGumsjBk9X1CzCPpkG1pJTBdVyGv7gAJ+RWNO+yDTc=</DigestValue>
      </Reference>
      <Reference URI="/xl/printerSettings/printerSettings159.bin?ContentType=application/vnd.openxmlformats-officedocument.spreadsheetml.printerSettings">
        <DigestMethod Algorithm="http://www.w3.org/2001/04/xmlenc#sha256"/>
        <DigestValue>6HGumsjBk9X1CzCPpkG1pJTBdVyGv7gAJ+RWNO+yDTc=</DigestValue>
      </Reference>
      <Reference URI="/xl/printerSettings/printerSettings16.bin?ContentType=application/vnd.openxmlformats-officedocument.spreadsheetml.printerSettings">
        <DigestMethod Algorithm="http://www.w3.org/2001/04/xmlenc#sha256"/>
        <DigestValue>AOaDuHtsifCB+3mFVZaFSjZ2jbySMm3+Pey0DhdCrvo=</DigestValue>
      </Reference>
      <Reference URI="/xl/printerSettings/printerSettings160.bin?ContentType=application/vnd.openxmlformats-officedocument.spreadsheetml.printerSettings">
        <DigestMethod Algorithm="http://www.w3.org/2001/04/xmlenc#sha256"/>
        <DigestValue>6HGumsjBk9X1CzCPpkG1pJTBdVyGv7gAJ+RWNO+yDTc=</DigestValue>
      </Reference>
      <Reference URI="/xl/printerSettings/printerSettings161.bin?ContentType=application/vnd.openxmlformats-officedocument.spreadsheetml.printerSettings">
        <DigestMethod Algorithm="http://www.w3.org/2001/04/xmlenc#sha256"/>
        <DigestValue>6HGumsjBk9X1CzCPpkG1pJTBdVyGv7gAJ+RWNO+yDTc=</DigestValue>
      </Reference>
      <Reference URI="/xl/printerSettings/printerSettings162.bin?ContentType=application/vnd.openxmlformats-officedocument.spreadsheetml.printerSettings">
        <DigestMethod Algorithm="http://www.w3.org/2001/04/xmlenc#sha256"/>
        <DigestValue>6HGumsjBk9X1CzCPpkG1pJTBdVyGv7gAJ+RWNO+yDTc=</DigestValue>
      </Reference>
      <Reference URI="/xl/printerSettings/printerSettings163.bin?ContentType=application/vnd.openxmlformats-officedocument.spreadsheetml.printerSettings">
        <DigestMethod Algorithm="http://www.w3.org/2001/04/xmlenc#sha256"/>
        <DigestValue>6HGumsjBk9X1CzCPpkG1pJTBdVyGv7gAJ+RWNO+yDTc=</DigestValue>
      </Reference>
      <Reference URI="/xl/printerSettings/printerSettings164.bin?ContentType=application/vnd.openxmlformats-officedocument.spreadsheetml.printerSettings">
        <DigestMethod Algorithm="http://www.w3.org/2001/04/xmlenc#sha256"/>
        <DigestValue>6HGumsjBk9X1CzCPpkG1pJTBdVyGv7gAJ+RWNO+yDTc=</DigestValue>
      </Reference>
      <Reference URI="/xl/printerSettings/printerSettings165.bin?ContentType=application/vnd.openxmlformats-officedocument.spreadsheetml.printerSettings">
        <DigestMethod Algorithm="http://www.w3.org/2001/04/xmlenc#sha256"/>
        <DigestValue>k5z4QFvXyp5vMq4FDANuvQxvNZ735cuotFRYxi91M4M=</DigestValue>
      </Reference>
      <Reference URI="/xl/printerSettings/printerSettings166.bin?ContentType=application/vnd.openxmlformats-officedocument.spreadsheetml.printerSettings">
        <DigestMethod Algorithm="http://www.w3.org/2001/04/xmlenc#sha256"/>
        <DigestValue>+n5QTe6/grUf3JPx5J0xBRGlKRI8XimZKbgxCQVlTOM=</DigestValue>
      </Reference>
      <Reference URI="/xl/printerSettings/printerSettings167.bin?ContentType=application/vnd.openxmlformats-officedocument.spreadsheetml.printerSettings">
        <DigestMethod Algorithm="http://www.w3.org/2001/04/xmlenc#sha256"/>
        <DigestValue>6HGumsjBk9X1CzCPpkG1pJTBdVyGv7gAJ+RWNO+yDTc=</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4sf+1AWluvbpxJKPd2Oye0vW/vjaIC4T1BxgDzXmoXg=</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6HGumsjBk9X1CzCPpkG1pJTBdVyGv7gAJ+RWNO+yDTc=</DigestValue>
      </Reference>
      <Reference URI="/xl/printerSettings/printerSettings171.bin?ContentType=application/vnd.openxmlformats-officedocument.spreadsheetml.printerSettings">
        <DigestMethod Algorithm="http://www.w3.org/2001/04/xmlenc#sha256"/>
        <DigestValue>MqlMFcdOU724y+XT0A1fb7kjq67gysaEXySjCDCzorU=</DigestValue>
      </Reference>
      <Reference URI="/xl/printerSettings/printerSettings172.bin?ContentType=application/vnd.openxmlformats-officedocument.spreadsheetml.printerSettings">
        <DigestMethod Algorithm="http://www.w3.org/2001/04/xmlenc#sha256"/>
        <DigestValue>4sf+1AWluvbpxJKPd2Oye0vW/vjaIC4T1BxgDzXmoXg=</DigestValue>
      </Reference>
      <Reference URI="/xl/printerSettings/printerSettings173.bin?ContentType=application/vnd.openxmlformats-officedocument.spreadsheetml.printerSettings">
        <DigestMethod Algorithm="http://www.w3.org/2001/04/xmlenc#sha256"/>
        <DigestValue>AOaDuHtsifCB+3mFVZaFSjZ2jbySMm3+Pey0DhdCrvo=</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+n5QTe6/grUf3JPx5J0xBRGlKRI8XimZKbgxCQVlTOM=</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AOaDuHtsifCB+3mFVZaFSjZ2jbySMm3+Pey0DhdCrvo=</DigestValue>
      </Reference>
      <Reference URI="/xl/printerSettings/printerSettings18.bin?ContentType=application/vnd.openxmlformats-officedocument.spreadsheetml.printerSettings">
        <DigestMethod Algorithm="http://www.w3.org/2001/04/xmlenc#sha256"/>
        <DigestValue>4sf+1AWluvbpxJKPd2Oye0vW/vjaIC4T1BxgDzXmoXg=</DigestValue>
      </Reference>
      <Reference URI="/xl/printerSettings/printerSettings180.bin?ContentType=application/vnd.openxmlformats-officedocument.spreadsheetml.printerSettings">
        <DigestMethod Algorithm="http://www.w3.org/2001/04/xmlenc#sha256"/>
        <DigestValue>AOaDuHtsifCB+3mFVZaFSjZ2jbySMm3+Pey0DhdCrvo=</DigestValue>
      </Reference>
      <Reference URI="/xl/printerSettings/printerSettings181.bin?ContentType=application/vnd.openxmlformats-officedocument.spreadsheetml.printerSettings">
        <DigestMethod Algorithm="http://www.w3.org/2001/04/xmlenc#sha256"/>
        <DigestValue>+n5QTe6/grUf3JPx5J0xBRGlKRI8XimZKbgxCQVlTOM=</DigestValue>
      </Reference>
      <Reference URI="/xl/printerSettings/printerSettings182.bin?ContentType=application/vnd.openxmlformats-officedocument.spreadsheetml.printerSettings">
        <DigestMethod Algorithm="http://www.w3.org/2001/04/xmlenc#sha256"/>
        <DigestValue>1easXUpors9wW02Nqy5x8cLEF/3ZKBH0i2lLjO2Zsk8=</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1easXUpors9wW02Nqy5x8cLEF/3ZKBH0i2lLjO2Zsk8=</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1easXUpors9wW02Nqy5x8cLEF/3ZKBH0i2lLjO2Zsk8=</DigestValue>
      </Reference>
      <Reference URI="/xl/printerSettings/printerSettings187.bin?ContentType=application/vnd.openxmlformats-officedocument.spreadsheetml.printerSettings">
        <DigestMethod Algorithm="http://www.w3.org/2001/04/xmlenc#sha256"/>
        <DigestValue>1easXUpors9wW02Nqy5x8cLEF/3ZKBH0i2lLjO2Zsk8=</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AOaDuHtsifCB+3mFVZaFSjZ2jbySMm3+Pey0DhdCrvo=</DigestValue>
      </Reference>
      <Reference URI="/xl/printerSettings/printerSettings190.bin?ContentType=application/vnd.openxmlformats-officedocument.spreadsheetml.printerSettings">
        <DigestMethod Algorithm="http://www.w3.org/2001/04/xmlenc#sha256"/>
        <DigestValue>1easXUpors9wW02Nqy5x8cLEF/3ZKBH0i2lLjO2Zsk8=</DigestValue>
      </Reference>
      <Reference URI="/xl/printerSettings/printerSettings191.bin?ContentType=application/vnd.openxmlformats-officedocument.spreadsheetml.printerSettings">
        <DigestMethod Algorithm="http://www.w3.org/2001/04/xmlenc#sha256"/>
        <DigestValue>+n5QTe6/grUf3JPx5J0xBRGlKRI8XimZKbgxCQVlTOM=</DigestValue>
      </Reference>
      <Reference URI="/xl/printerSettings/printerSettings192.bin?ContentType=application/vnd.openxmlformats-officedocument.spreadsheetml.printerSettings">
        <DigestMethod Algorithm="http://www.w3.org/2001/04/xmlenc#sha256"/>
        <DigestValue>4sf+1AWluvbpxJKPd2Oye0vW/vjaIC4T1BxgDzXmoXg=</DigestValue>
      </Reference>
      <Reference URI="/xl/printerSettings/printerSettings193.bin?ContentType=application/vnd.openxmlformats-officedocument.spreadsheetml.printerSettings">
        <DigestMethod Algorithm="http://www.w3.org/2001/04/xmlenc#sha256"/>
        <DigestValue>1easXUpors9wW02Nqy5x8cLEF/3ZKBH0i2lLjO2Zsk8=</DigestValue>
      </Reference>
      <Reference URI="/xl/printerSettings/printerSettings194.bin?ContentType=application/vnd.openxmlformats-officedocument.spreadsheetml.printerSettings">
        <DigestMethod Algorithm="http://www.w3.org/2001/04/xmlenc#sha256"/>
        <DigestValue>1easXUpors9wW02Nqy5x8cLEF/3ZKBH0i2lLjO2Zsk8=</DigestValue>
      </Reference>
      <Reference URI="/xl/printerSettings/printerSettings195.bin?ContentType=application/vnd.openxmlformats-officedocument.spreadsheetml.printerSettings">
        <DigestMethod Algorithm="http://www.w3.org/2001/04/xmlenc#sha256"/>
        <DigestValue>+n5QTe6/grUf3JPx5J0xBRGlKRI8XimZKbgxCQVlTOM=</DigestValue>
      </Reference>
      <Reference URI="/xl/printerSettings/printerSettings196.bin?ContentType=application/vnd.openxmlformats-officedocument.spreadsheetml.printerSettings">
        <DigestMethod Algorithm="http://www.w3.org/2001/04/xmlenc#sha256"/>
        <DigestValue>AOaDuHtsifCB+3mFVZaFSjZ2jbySMm3+Pey0DhdCrvo=</DigestValue>
      </Reference>
      <Reference URI="/xl/printerSettings/printerSettings197.bin?ContentType=application/vnd.openxmlformats-officedocument.spreadsheetml.printerSettings">
        <DigestMethod Algorithm="http://www.w3.org/2001/04/xmlenc#sha256"/>
        <DigestValue>+n5QTe6/grUf3JPx5J0xBRGlKRI8XimZKbgxCQVlTOM=</DigestValue>
      </Reference>
      <Reference URI="/xl/printerSettings/printerSettings198.bin?ContentType=application/vnd.openxmlformats-officedocument.spreadsheetml.printerSettings">
        <DigestMethod Algorithm="http://www.w3.org/2001/04/xmlenc#sha256"/>
        <DigestValue>+n5QTe6/grUf3JPx5J0xBRGlKRI8XimZKbgxCQVlTOM=</DigestValue>
      </Reference>
      <Reference URI="/xl/printerSettings/printerSettings199.bin?ContentType=application/vnd.openxmlformats-officedocument.spreadsheetml.printerSettings">
        <DigestMethod Algorithm="http://www.w3.org/2001/04/xmlenc#sha256"/>
        <DigestValue>+n5QTe6/grUf3JPx5J0xBRGlKRI8XimZKbgxCQVlTOM=</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AOaDuHtsifCB+3mFVZaFSjZ2jbySMm3+Pey0DhdCrvo=</DigestValue>
      </Reference>
      <Reference URI="/xl/printerSettings/printerSettings200.bin?ContentType=application/vnd.openxmlformats-officedocument.spreadsheetml.printerSettings">
        <DigestMethod Algorithm="http://www.w3.org/2001/04/xmlenc#sha256"/>
        <DigestValue>4sf+1AWluvbpxJKPd2Oye0vW/vjaIC4T1BxgDzXmoXg=</DigestValue>
      </Reference>
      <Reference URI="/xl/printerSettings/printerSettings201.bin?ContentType=application/vnd.openxmlformats-officedocument.spreadsheetml.printerSettings">
        <DigestMethod Algorithm="http://www.w3.org/2001/04/xmlenc#sha256"/>
        <DigestValue>4sf+1AWluvbpxJKPd2Oye0vW/vjaIC4T1BxgDzXmoXg=</DigestValue>
      </Reference>
      <Reference URI="/xl/printerSettings/printerSettings202.bin?ContentType=application/vnd.openxmlformats-officedocument.spreadsheetml.printerSettings">
        <DigestMethod Algorithm="http://www.w3.org/2001/04/xmlenc#sha256"/>
        <DigestValue>AOaDuHtsifCB+3mFVZaFSjZ2jbySMm3+Pey0DhdCrvo=</DigestValue>
      </Reference>
      <Reference URI="/xl/printerSettings/printerSettings203.bin?ContentType=application/vnd.openxmlformats-officedocument.spreadsheetml.printerSettings">
        <DigestMethod Algorithm="http://www.w3.org/2001/04/xmlenc#sha256"/>
        <DigestValue>AOaDuHtsifCB+3mFVZaFSjZ2jbySMm3+Pey0DhdCrvo=</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1easXUpors9wW02Nqy5x8cLEF/3ZKBH0i2lLjO2Zsk8=</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MqlMFcdOU724y+XT0A1fb7kjq67gysaEXySjCDCzorU=</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4sf+1AWluvbpxJKPd2Oye0vW/vjaIC4T1BxgDzXmoXg=</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olVzO14YzbBV9lyv2+iYJUax50tLLM5nhgg3hHHh9hE=</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MqlMFcdOU724y+XT0A1fb7kjq67gysaEXySjCDCzorU=</DigestValue>
      </Reference>
      <Reference URI="/xl/printerSettings/printerSettings217.bin?ContentType=application/vnd.openxmlformats-officedocument.spreadsheetml.printerSettings">
        <DigestMethod Algorithm="http://www.w3.org/2001/04/xmlenc#sha256"/>
        <DigestValue>MqlMFcdOU724y+XT0A1fb7kjq67gysaEXySjCDCzorU=</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AOaDuHtsifCB+3mFVZaFSjZ2jbySMm3+Pey0DhdCrvo=</DigestValue>
      </Reference>
      <Reference URI="/xl/printerSettings/printerSettings22.bin?ContentType=application/vnd.openxmlformats-officedocument.spreadsheetml.printerSettings">
        <DigestMethod Algorithm="http://www.w3.org/2001/04/xmlenc#sha256"/>
        <DigestValue>1easXUpors9wW02Nqy5x8cLEF/3ZKBH0i2lLjO2Zsk8=</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MqlMFcdOU724y+XT0A1fb7kjq67gysaEXySjCDCzorU=</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4sf+1AWluvbpxJKPd2Oye0vW/vjaIC4T1BxgDzXmoXg=</DigestValue>
      </Reference>
      <Reference URI="/xl/printerSettings/printerSettings225.bin?ContentType=application/vnd.openxmlformats-officedocument.spreadsheetml.printerSettings">
        <DigestMethod Algorithm="http://www.w3.org/2001/04/xmlenc#sha256"/>
        <DigestValue>AOaDuHtsifCB+3mFVZaFSjZ2jbySMm3+Pey0DhdCrvo=</DigestValue>
      </Reference>
      <Reference URI="/xl/printerSettings/printerSettings226.bin?ContentType=application/vnd.openxmlformats-officedocument.spreadsheetml.printerSettings">
        <DigestMethod Algorithm="http://www.w3.org/2001/04/xmlenc#sha256"/>
        <DigestValue>AOaDuHtsifCB+3mFVZaFSjZ2jbySMm3+Pey0DhdCrvo=</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1easXUpors9wW02Nqy5x8cLEF/3ZKBH0i2lLjO2Zsk8=</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4sf+1AWluvbpxJKPd2Oye0vW/vjaIC4T1BxgDzXmoXg=</DigestValue>
      </Reference>
      <Reference URI="/xl/printerSettings/printerSettings230.bin?ContentType=application/vnd.openxmlformats-officedocument.spreadsheetml.printerSettings">
        <DigestMethod Algorithm="http://www.w3.org/2001/04/xmlenc#sha256"/>
        <DigestValue>6HGumsjBk9X1CzCPpkG1pJTBdVyGv7gAJ+RWNO+yDTc=</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6HGumsjBk9X1CzCPpkG1pJTBdVyGv7gAJ+RWNO+yDTc=</DigestValue>
      </Reference>
      <Reference URI="/xl/printerSettings/printerSettings234.bin?ContentType=application/vnd.openxmlformats-officedocument.spreadsheetml.printerSettings">
        <DigestMethod Algorithm="http://www.w3.org/2001/04/xmlenc#sha256"/>
        <DigestValue>6HGumsjBk9X1CzCPpkG1pJTBdVyGv7gAJ+RWNO+yDTc=</DigestValue>
      </Reference>
      <Reference URI="/xl/printerSettings/printerSettings235.bin?ContentType=application/vnd.openxmlformats-officedocument.spreadsheetml.printerSettings">
        <DigestMethod Algorithm="http://www.w3.org/2001/04/xmlenc#sha256"/>
        <DigestValue>4sf+1AWluvbpxJKPd2Oye0vW/vjaIC4T1BxgDzXmoXg=</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6HGumsjBk9X1CzCPpkG1pJTBdVyGv7gAJ+RWNO+yDTc=</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6HGumsjBk9X1CzCPpkG1pJTBdVyGv7gAJ+RWNO+yDTc=</DigestValue>
      </Reference>
      <Reference URI="/xl/printerSettings/printerSettings24.bin?ContentType=application/vnd.openxmlformats-officedocument.spreadsheetml.printerSettings">
        <DigestMethod Algorithm="http://www.w3.org/2001/04/xmlenc#sha256"/>
        <DigestValue>6HGumsjBk9X1CzCPpkG1pJTBdVyGv7gAJ+RWNO+yDTc=</DigestValue>
      </Reference>
      <Reference URI="/xl/printerSettings/printerSettings240.bin?ContentType=application/vnd.openxmlformats-officedocument.spreadsheetml.printerSettings">
        <DigestMethod Algorithm="http://www.w3.org/2001/04/xmlenc#sha256"/>
        <DigestValue>6HGumsjBk9X1CzCPpkG1pJTBdVyGv7gAJ+RWNO+yDTc=</DigestValue>
      </Reference>
      <Reference URI="/xl/printerSettings/printerSettings241.bin?ContentType=application/vnd.openxmlformats-officedocument.spreadsheetml.printerSettings">
        <DigestMethod Algorithm="http://www.w3.org/2001/04/xmlenc#sha256"/>
        <DigestValue>6HGumsjBk9X1CzCPpkG1pJTBdVyGv7gAJ+RWNO+yDTc=</DigestValue>
      </Reference>
      <Reference URI="/xl/printerSettings/printerSettings242.bin?ContentType=application/vnd.openxmlformats-officedocument.spreadsheetml.printerSettings">
        <DigestMethod Algorithm="http://www.w3.org/2001/04/xmlenc#sha256"/>
        <DigestValue>6HGumsjBk9X1CzCPpkG1pJTBdVyGv7gAJ+RWNO+yDTc=</DigestValue>
      </Reference>
      <Reference URI="/xl/printerSettings/printerSettings243.bin?ContentType=application/vnd.openxmlformats-officedocument.spreadsheetml.printerSettings">
        <DigestMethod Algorithm="http://www.w3.org/2001/04/xmlenc#sha256"/>
        <DigestValue>k5z4QFvXyp5vMq4FDANuvQxvNZ735cuotFRYxi91M4M=</DigestValue>
      </Reference>
      <Reference URI="/xl/printerSettings/printerSettings244.bin?ContentType=application/vnd.openxmlformats-officedocument.spreadsheetml.printerSettings">
        <DigestMethod Algorithm="http://www.w3.org/2001/04/xmlenc#sha256"/>
        <DigestValue>+n5QTe6/grUf3JPx5J0xBRGlKRI8XimZKbgxCQVlTOM=</DigestValue>
      </Reference>
      <Reference URI="/xl/printerSettings/printerSettings245.bin?ContentType=application/vnd.openxmlformats-officedocument.spreadsheetml.printerSettings">
        <DigestMethod Algorithm="http://www.w3.org/2001/04/xmlenc#sha256"/>
        <DigestValue>6HGumsjBk9X1CzCPpkG1pJTBdVyGv7gAJ+RWNO+yDTc=</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6HGumsjBk9X1CzCPpkG1pJTBdVyGv7gAJ+RWNO+yDTc=</DigestValue>
      </Reference>
      <Reference URI="/xl/printerSettings/printerSettings249.bin?ContentType=application/vnd.openxmlformats-officedocument.spreadsheetml.printerSettings">
        <DigestMethod Algorithm="http://www.w3.org/2001/04/xmlenc#sha256"/>
        <DigestValue>1easXUpors9wW02Nqy5x8cLEF/3ZKBH0i2lLjO2Zsk8=</DigestValue>
      </Reference>
      <Reference URI="/xl/printerSettings/printerSettings25.bin?ContentType=application/vnd.openxmlformats-officedocument.spreadsheetml.printerSettings">
        <DigestMethod Algorithm="http://www.w3.org/2001/04/xmlenc#sha256"/>
        <DigestValue>4sf+1AWluvbpxJKPd2Oye0vW/vjaIC4T1BxgDzXmoXg=</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AOaDuHtsifCB+3mFVZaFSjZ2jbySMm3+Pey0DhdCrvo=</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4sf+1AWluvbpxJKPd2Oye0vW/vjaIC4T1BxgDzXmoXg=</DigestValue>
      </Reference>
      <Reference URI="/xl/printerSettings/printerSettings257.bin?ContentType=application/vnd.openxmlformats-officedocument.spreadsheetml.printerSettings">
        <DigestMethod Algorithm="http://www.w3.org/2001/04/xmlenc#sha256"/>
        <DigestValue>AOaDuHtsifCB+3mFVZaFSjZ2jbySMm3+Pey0DhdCrvo=</DigestValue>
      </Reference>
      <Reference URI="/xl/printerSettings/printerSettings258.bin?ContentType=application/vnd.openxmlformats-officedocument.spreadsheetml.printerSettings">
        <DigestMethod Algorithm="http://www.w3.org/2001/04/xmlenc#sha256"/>
        <DigestValue>AOaDuHtsifCB+3mFVZaFSjZ2jbySMm3+Pey0DhdCrvo=</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1easXUpors9wW02Nqy5x8cLEF/3ZKBH0i2lLjO2Zsk8=</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4sf+1AWluvbpxJKPd2Oye0vW/vjaIC4T1BxgDzXmoXg=</DigestValue>
      </Reference>
      <Reference URI="/xl/printerSettings/printerSettings263.bin?ContentType=application/vnd.openxmlformats-officedocument.spreadsheetml.printerSettings">
        <DigestMethod Algorithm="http://www.w3.org/2001/04/xmlenc#sha256"/>
        <DigestValue>4sf+1AWluvbpxJKPd2Oye0vW/vjaIC4T1BxgDzXmoXg=</DigestValue>
      </Reference>
      <Reference URI="/xl/printerSettings/printerSettings264.bin?ContentType=application/vnd.openxmlformats-officedocument.spreadsheetml.printerSettings">
        <DigestMethod Algorithm="http://www.w3.org/2001/04/xmlenc#sha256"/>
        <DigestValue>6HGumsjBk9X1CzCPpkG1pJTBdVyGv7gAJ+RWNO+yDTc=</DigestValue>
      </Reference>
      <Reference URI="/xl/printerSettings/printerSettings265.bin?ContentType=application/vnd.openxmlformats-officedocument.spreadsheetml.printerSettings">
        <DigestMethod Algorithm="http://www.w3.org/2001/04/xmlenc#sha256"/>
        <DigestValue>6HGumsjBk9X1CzCPpkG1pJTBdVyGv7gAJ+RWNO+yDTc=</DigestValue>
      </Reference>
      <Reference URI="/xl/printerSettings/printerSettings266.bin?ContentType=application/vnd.openxmlformats-officedocument.spreadsheetml.printerSettings">
        <DigestMethod Algorithm="http://www.w3.org/2001/04/xmlenc#sha256"/>
        <DigestValue>+n5QTe6/grUf3JPx5J0xBRGlKRI8XimZKbgxCQVlTOM=</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1easXUpors9wW02Nqy5x8cLEF/3ZKBH0i2lLjO2Zsk8=</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4sf+1AWluvbpxJKPd2Oye0vW/vjaIC4T1BxgDzXmoXg=</DigestValue>
      </Reference>
      <Reference URI="/xl/printerSettings/printerSettings271.bin?ContentType=application/vnd.openxmlformats-officedocument.spreadsheetml.printerSettings">
        <DigestMethod Algorithm="http://www.w3.org/2001/04/xmlenc#sha256"/>
        <DigestValue>AOaDuHtsifCB+3mFVZaFSjZ2jbySMm3+Pey0DhdCrvo=</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4sf+1AWluvbpxJKPd2Oye0vW/vjaIC4T1BxgDzXmoXg=</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4sf+1AWluvbpxJKPd2Oye0vW/vjaIC4T1BxgDzXmoXg=</DigestValue>
      </Reference>
      <Reference URI="/xl/printerSettings/printerSettings276.bin?ContentType=application/vnd.openxmlformats-officedocument.spreadsheetml.printerSettings">
        <DigestMethod Algorithm="http://www.w3.org/2001/04/xmlenc#sha256"/>
        <DigestValue>4sf+1AWluvbpxJKPd2Oye0vW/vjaIC4T1BxgDzXmoXg=</DigestValue>
      </Reference>
      <Reference URI="/xl/printerSettings/printerSettings277.bin?ContentType=application/vnd.openxmlformats-officedocument.spreadsheetml.printerSettings">
        <DigestMethod Algorithm="http://www.w3.org/2001/04/xmlenc#sha256"/>
        <DigestValue>AOaDuHtsifCB+3mFVZaFSjZ2jbySMm3+Pey0DhdCrvo=</DigestValue>
      </Reference>
      <Reference URI="/xl/printerSettings/printerSettings278.bin?ContentType=application/vnd.openxmlformats-officedocument.spreadsheetml.printerSettings">
        <DigestMethod Algorithm="http://www.w3.org/2001/04/xmlenc#sha256"/>
        <DigestValue>AOaDuHtsifCB+3mFVZaFSjZ2jbySMm3+Pey0DhdCrvo=</DigestValue>
      </Reference>
      <Reference URI="/xl/printerSettings/printerSettings279.bin?ContentType=application/vnd.openxmlformats-officedocument.spreadsheetml.printerSettings">
        <DigestMethod Algorithm="http://www.w3.org/2001/04/xmlenc#sha256"/>
        <DigestValue>4sf+1AWluvbpxJKPd2Oye0vW/vjaIC4T1BxgDzXmoXg=</DigestValue>
      </Reference>
      <Reference URI="/xl/printerSettings/printerSettings28.bin?ContentType=application/vnd.openxmlformats-officedocument.spreadsheetml.printerSettings">
        <DigestMethod Algorithm="http://www.w3.org/2001/04/xmlenc#sha256"/>
        <DigestValue>6HGumsjBk9X1CzCPpkG1pJTBdVyGv7gAJ+RWNO+yDTc=</DigestValue>
      </Reference>
      <Reference URI="/xl/printerSettings/printerSettings280.bin?ContentType=application/vnd.openxmlformats-officedocument.spreadsheetml.printerSettings">
        <DigestMethod Algorithm="http://www.w3.org/2001/04/xmlenc#sha256"/>
        <DigestValue>1easXUpors9wW02Nqy5x8cLEF/3ZKBH0i2lLjO2Zsk8=</DigestValue>
      </Reference>
      <Reference URI="/xl/printerSettings/printerSettings281.bin?ContentType=application/vnd.openxmlformats-officedocument.spreadsheetml.printerSettings">
        <DigestMethod Algorithm="http://www.w3.org/2001/04/xmlenc#sha256"/>
        <DigestValue>4sf+1AWluvbpxJKPd2Oye0vW/vjaIC4T1BxgDzXmoXg=</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+n5QTe6/grUf3JPx5J0xBRGlKRI8XimZKbgxCQVlTOM=</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1easXUpors9wW02Nqy5x8cLEF/3ZKBH0i2lLjO2Zsk8=</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AOaDuHtsifCB+3mFVZaFSjZ2jbySMm3+Pey0DhdCrvo=</DigestValue>
      </Reference>
      <Reference URI="/xl/printerSettings/printerSettings29.bin?ContentType=application/vnd.openxmlformats-officedocument.spreadsheetml.printerSettings">
        <DigestMethod Algorithm="http://www.w3.org/2001/04/xmlenc#sha256"/>
        <DigestValue>rALDqt2H2KdfuxYzTV53rYvk3kH3uKy15HZhCc8cxRs=</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AOaDuHtsifCB+3mFVZaFSjZ2jbySMm3+Pey0DhdCrvo=</DigestValue>
      </Reference>
      <Reference URI="/xl/printerSettings/printerSettings296.bin?ContentType=application/vnd.openxmlformats-officedocument.spreadsheetml.printerSettings">
        <DigestMethod Algorithm="http://www.w3.org/2001/04/xmlenc#sha256"/>
        <DigestValue>AOaDuHtsifCB+3mFVZaFSjZ2jbySMm3+Pey0DhdCrvo=</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1easXUpors9wW02Nqy5x8cLEF/3ZKBH0i2lLjO2Zsk8=</DigestValue>
      </Reference>
      <Reference URI="/xl/printerSettings/printerSettings299.bin?ContentType=application/vnd.openxmlformats-officedocument.spreadsheetml.printerSettings">
        <DigestMethod Algorithm="http://www.w3.org/2001/04/xmlenc#sha256"/>
        <DigestValue>4sf+1AWluvbpxJKPd2Oye0vW/vjaIC4T1BxgDzXmoXg=</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6HGumsjBk9X1CzCPpkG1pJTBdVyGv7gAJ+RWNO+yDTc=</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6HGumsjBk9X1CzCPpkG1pJTBdVyGv7gAJ+RWNO+yDTc=</DigestValue>
      </Reference>
      <Reference URI="/xl/printerSettings/printerSettings307.bin?ContentType=application/vnd.openxmlformats-officedocument.spreadsheetml.printerSettings">
        <DigestMethod Algorithm="http://www.w3.org/2001/04/xmlenc#sha256"/>
        <DigestValue>6HGumsjBk9X1CzCPpkG1pJTBdVyGv7gAJ+RWNO+yDTc=</DigestValue>
      </Reference>
      <Reference URI="/xl/printerSettings/printerSettings308.bin?ContentType=application/vnd.openxmlformats-officedocument.spreadsheetml.printerSettings">
        <DigestMethod Algorithm="http://www.w3.org/2001/04/xmlenc#sha256"/>
        <DigestValue>6HGumsjBk9X1CzCPpkG1pJTBdVyGv7gAJ+RWNO+yDTc=</DigestValue>
      </Reference>
      <Reference URI="/xl/printerSettings/printerSettings309.bin?ContentType=application/vnd.openxmlformats-officedocument.spreadsheetml.printerSettings">
        <DigestMethod Algorithm="http://www.w3.org/2001/04/xmlenc#sha256"/>
        <DigestValue>6HGumsjBk9X1CzCPpkG1pJTBdVyGv7gAJ+RWNO+yDTc=</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6HGumsjBk9X1CzCPpkG1pJTBdVyGv7gAJ+RWNO+yDTc=</DigestValue>
      </Reference>
      <Reference URI="/xl/printerSettings/printerSettings311.bin?ContentType=application/vnd.openxmlformats-officedocument.spreadsheetml.printerSettings">
        <DigestMethod Algorithm="http://www.w3.org/2001/04/xmlenc#sha256"/>
        <DigestValue>6HGumsjBk9X1CzCPpkG1pJTBdVyGv7gAJ+RWNO+yDTc=</DigestValue>
      </Reference>
      <Reference URI="/xl/printerSettings/printerSettings312.bin?ContentType=application/vnd.openxmlformats-officedocument.spreadsheetml.printerSettings">
        <DigestMethod Algorithm="http://www.w3.org/2001/04/xmlenc#sha256"/>
        <DigestValue>6HGumsjBk9X1CzCPpkG1pJTBdVyGv7gAJ+RWNO+yDTc=</DigestValue>
      </Reference>
      <Reference URI="/xl/printerSettings/printerSettings313.bin?ContentType=application/vnd.openxmlformats-officedocument.spreadsheetml.printerSettings">
        <DigestMethod Algorithm="http://www.w3.org/2001/04/xmlenc#sha256"/>
        <DigestValue>k5z4QFvXyp5vMq4FDANuvQxvNZ735cuotFRYxi91M4M=</DigestValue>
      </Reference>
      <Reference URI="/xl/printerSettings/printerSettings314.bin?ContentType=application/vnd.openxmlformats-officedocument.spreadsheetml.printerSettings">
        <DigestMethod Algorithm="http://www.w3.org/2001/04/xmlenc#sha256"/>
        <DigestValue>+n5QTe6/grUf3JPx5J0xBRGlKRI8XimZKbgxCQVlTOM=</DigestValue>
      </Reference>
      <Reference URI="/xl/printerSettings/printerSettings315.bin?ContentType=application/vnd.openxmlformats-officedocument.spreadsheetml.printerSettings">
        <DigestMethod Algorithm="http://www.w3.org/2001/04/xmlenc#sha256"/>
        <DigestValue>6HGumsjBk9X1CzCPpkG1pJTBdVyGv7gAJ+RWNO+yDTc=</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4sf+1AWluvbpxJKPd2Oye0vW/vjaIC4T1BxgDzXmoXg=</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1easXUpors9wW02Nqy5x8cLEF/3ZKBH0i2lLjO2Zsk8=</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AOaDuHtsifCB+3mFVZaFSjZ2jbySMm3+Pey0DhdCrvo=</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AOaDuHtsifCB+3mFVZaFSjZ2jbySMm3+Pey0DhdCrvo=</DigestValue>
      </Reference>
      <Reference URI="/xl/printerSettings/printerSettings328.bin?ContentType=application/vnd.openxmlformats-officedocument.spreadsheetml.printerSettings">
        <DigestMethod Algorithm="http://www.w3.org/2001/04/xmlenc#sha256"/>
        <DigestValue>AOaDuHtsifCB+3mFVZaFSjZ2jbySMm3+Pey0DhdCrvo=</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1easXUpors9wW02Nqy5x8cLEF/3ZKBH0i2lLjO2Zsk8=</DigestValue>
      </Reference>
      <Reference URI="/xl/printerSettings/printerSettings331.bin?ContentType=application/vnd.openxmlformats-officedocument.spreadsheetml.printerSettings">
        <DigestMethod Algorithm="http://www.w3.org/2001/04/xmlenc#sha256"/>
        <DigestValue>4sf+1AWluvbpxJKPd2Oye0vW/vjaIC4T1BxgDzXmoXg=</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+n5QTe6/grUf3JPx5J0xBRGlKRI8XimZKbgxCQVlTOM=</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1easXUpors9wW02Nqy5x8cLEF/3ZKBH0i2lLjO2Zsk8=</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AOaDuHtsifCB+3mFVZaFSjZ2jbySMm3+Pey0DhdCrvo=</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4sf+1AWluvbpxJKPd2Oye0vW/vjaIC4T1BxgDzXmoXg=</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AOaDuHtsifCB+3mFVZaFSjZ2jbySMm3+Pey0DhdCrvo=</DigestValue>
      </Reference>
      <Reference URI="/xl/printerSettings/printerSettings346.bin?ContentType=application/vnd.openxmlformats-officedocument.spreadsheetml.printerSettings">
        <DigestMethod Algorithm="http://www.w3.org/2001/04/xmlenc#sha256"/>
        <DigestValue>AOaDuHtsifCB+3mFVZaFSjZ2jbySMm3+Pey0DhdCrvo=</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1easXUpors9wW02Nqy5x8cLEF/3ZKBH0i2lLjO2Zsk8=</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6HGumsjBk9X1CzCPpkG1pJTBdVyGv7gAJ+RWNO+yDTc=</DigestValue>
      </Reference>
      <Reference URI="/xl/printerSettings/printerSettings353.bin?ContentType=application/vnd.openxmlformats-officedocument.spreadsheetml.printerSettings">
        <DigestMethod Algorithm="http://www.w3.org/2001/04/xmlenc#sha256"/>
        <DigestValue>olVzO14YzbBV9lyv2+iYJUax50tLLM5nhgg3hHHh9hE=</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1easXUpors9wW02Nqy5x8cLEF/3ZKBH0i2lLjO2Zsk8=</DigestValue>
      </Reference>
      <Reference URI="/xl/printerSettings/printerSettings357.bin?ContentType=application/vnd.openxmlformats-officedocument.spreadsheetml.printerSettings">
        <DigestMethod Algorithm="http://www.w3.org/2001/04/xmlenc#sha256"/>
        <DigestValue>4sf+1AWluvbpxJKPd2Oye0vW/vjaIC4T1BxgDzXmoXg=</DigestValue>
      </Reference>
      <Reference URI="/xl/printerSettings/printerSettings358.bin?ContentType=application/vnd.openxmlformats-officedocument.spreadsheetml.printerSettings">
        <DigestMethod Algorithm="http://www.w3.org/2001/04/xmlenc#sha256"/>
        <DigestValue>AOaDuHtsifCB+3mFVZaFSjZ2jbySMm3+Pey0DhdCrvo=</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AOaDuHtsifCB+3mFVZaFSjZ2jbySMm3+Pey0DhdCrvo=</DigestValue>
      </Reference>
      <Reference URI="/xl/printerSettings/printerSettings365.bin?ContentType=application/vnd.openxmlformats-officedocument.spreadsheetml.printerSettings">
        <DigestMethod Algorithm="http://www.w3.org/2001/04/xmlenc#sha256"/>
        <DigestValue>AOaDuHtsifCB+3mFVZaFSjZ2jbySMm3+Pey0DhdCrvo=</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1easXUpors9wW02Nqy5x8cLEF/3ZKBH0i2lLjO2Zsk8=</DigestValue>
      </Reference>
      <Reference URI="/xl/printerSettings/printerSettings368.bin?ContentType=application/vnd.openxmlformats-officedocument.spreadsheetml.printerSettings">
        <DigestMethod Algorithm="http://www.w3.org/2001/04/xmlenc#sha256"/>
        <DigestValue>4sf+1AWluvbpxJKPd2Oye0vW/vjaIC4T1BxgDzXmoXg=</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k5z4QFvXyp5vMq4FDANuvQxvNZ735cuotFRYxi91M4M=</DigestValue>
      </Reference>
      <Reference URI="/xl/printerSettings/printerSettings370.bin?ContentType=application/vnd.openxmlformats-officedocument.spreadsheetml.printerSettings">
        <DigestMethod Algorithm="http://www.w3.org/2001/04/xmlenc#sha256"/>
        <DigestValue>6HGumsjBk9X1CzCPpkG1pJTBdVyGv7gAJ+RWNO+yDTc=</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6HGumsjBk9X1CzCPpkG1pJTBdVyGv7gAJ+RWNO+yDTc=</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6HGumsjBk9X1CzCPpkG1pJTBdVyGv7gAJ+RWNO+yDTc=</DigestValue>
      </Reference>
      <Reference URI="/xl/printerSettings/printerSettings375.bin?ContentType=application/vnd.openxmlformats-officedocument.spreadsheetml.printerSettings">
        <DigestMethod Algorithm="http://www.w3.org/2001/04/xmlenc#sha256"/>
        <DigestValue>k5z4QFvXyp5vMq4FDANuvQxvNZ735cuotFRYxi91M4M=</DigestValue>
      </Reference>
      <Reference URI="/xl/printerSettings/printerSettings376.bin?ContentType=application/vnd.openxmlformats-officedocument.spreadsheetml.printerSettings">
        <DigestMethod Algorithm="http://www.w3.org/2001/04/xmlenc#sha256"/>
        <DigestValue>+n5QTe6/grUf3JPx5J0xBRGlKRI8XimZKbgxCQVlTOM=</DigestValue>
      </Reference>
      <Reference URI="/xl/printerSettings/printerSettings377.bin?ContentType=application/vnd.openxmlformats-officedocument.spreadsheetml.printerSettings">
        <DigestMethod Algorithm="http://www.w3.org/2001/04/xmlenc#sha256"/>
        <DigestValue>6HGumsjBk9X1CzCPpkG1pJTBdVyGv7gAJ+RWNO+yDTc=</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+n5QTe6/grUf3JPx5J0xBRGlKRI8XimZKbgxCQVlTOM=</DigestValue>
      </Reference>
      <Reference URI="/xl/printerSettings/printerSettings380.bin?ContentType=application/vnd.openxmlformats-officedocument.spreadsheetml.printerSettings">
        <DigestMethod Algorithm="http://www.w3.org/2001/04/xmlenc#sha256"/>
        <DigestValue>1easXUpors9wW02Nqy5x8cLEF/3ZKBH0i2lLjO2Zsk8=</DigestValue>
      </Reference>
      <Reference URI="/xl/printerSettings/printerSettings381.bin?ContentType=application/vnd.openxmlformats-officedocument.spreadsheetml.printerSettings">
        <DigestMethod Algorithm="http://www.w3.org/2001/04/xmlenc#sha256"/>
        <DigestValue>4sf+1AWluvbpxJKPd2Oye0vW/vjaIC4T1BxgDzXmoXg=</DigestValue>
      </Reference>
      <Reference URI="/xl/printerSettings/printerSettings382.bin?ContentType=application/vnd.openxmlformats-officedocument.spreadsheetml.printerSettings">
        <DigestMethod Algorithm="http://www.w3.org/2001/04/xmlenc#sha256"/>
        <DigestValue>AOaDuHtsifCB+3mFVZaFSjZ2jbySMm3+Pey0DhdCrvo=</DigestValue>
      </Reference>
      <Reference URI="/xl/printerSettings/printerSettings383.bin?ContentType=application/vnd.openxmlformats-officedocument.spreadsheetml.printerSettings">
        <DigestMethod Algorithm="http://www.w3.org/2001/04/xmlenc#sha256"/>
        <DigestValue>4sf+1AWluvbpxJKPd2Oye0vW/vjaIC4T1BxgDzXmoXg=</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4sf+1AWluvbpxJKPd2Oye0vW/vjaIC4T1BxgDzXmoXg=</DigestValue>
      </Reference>
      <Reference URI="/xl/printerSettings/printerSettings388.bin?ContentType=application/vnd.openxmlformats-officedocument.spreadsheetml.printerSettings">
        <DigestMethod Algorithm="http://www.w3.org/2001/04/xmlenc#sha256"/>
        <DigestValue>AOaDuHtsifCB+3mFVZaFSjZ2jbySMm3+Pey0DhdCrvo=</DigestValue>
      </Reference>
      <Reference URI="/xl/printerSettings/printerSettings389.bin?ContentType=application/vnd.openxmlformats-officedocument.spreadsheetml.printerSettings">
        <DigestMethod Algorithm="http://www.w3.org/2001/04/xmlenc#sha256"/>
        <DigestValue>AOaDuHtsifCB+3mFVZaFSjZ2jbySMm3+Pey0DhdCrvo=</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1easXUpors9wW02Nqy5x8cLEF/3ZKBH0i2lLjO2Zsk8=</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6HGumsjBk9X1CzCPpkG1pJTBdVyGv7gAJ+RWNO+yDTc=</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6HGumsjBk9X1CzCPpkG1pJTBdVyGv7gAJ+RWNO+yDTc=</DigestValue>
      </Reference>
      <Reference URI="/xl/printerSettings/printerSettings396.bin?ContentType=application/vnd.openxmlformats-officedocument.spreadsheetml.printerSettings">
        <DigestMethod Algorithm="http://www.w3.org/2001/04/xmlenc#sha256"/>
        <DigestValue>6HGumsjBk9X1CzCPpkG1pJTBdVyGv7gAJ+RWNO+yDTc=</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6HGumsjBk9X1CzCPpkG1pJTBdVyGv7gAJ+RWNO+yDTc=</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rALDqt2H2KdfuxYzTV53rYvk3kH3uKy15HZhCc8cxRs=</DigestValue>
      </Reference>
      <Reference URI="/xl/printerSettings/printerSettings400.bin?ContentType=application/vnd.openxmlformats-officedocument.spreadsheetml.printerSettings">
        <DigestMethod Algorithm="http://www.w3.org/2001/04/xmlenc#sha256"/>
        <DigestValue>k5z4QFvXyp5vMq4FDANuvQxvNZ735cuotFRYxi91M4M=</DigestValue>
      </Reference>
      <Reference URI="/xl/printerSettings/printerSettings401.bin?ContentType=application/vnd.openxmlformats-officedocument.spreadsheetml.printerSettings">
        <DigestMethod Algorithm="http://www.w3.org/2001/04/xmlenc#sha256"/>
        <DigestValue>+n5QTe6/grUf3JPx5J0xBRGlKRI8XimZKbgxCQVlTOM=</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4sf+1AWluvbpxJKPd2Oye0vW/vjaIC4T1BxgDzXmoXg=</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1easXUpors9wW02Nqy5x8cLEF/3ZKBH0i2lLjO2Zsk8=</DigestValue>
      </Reference>
      <Reference URI="/xl/printerSettings/printerSettings406.bin?ContentType=application/vnd.openxmlformats-officedocument.spreadsheetml.printerSettings">
        <DigestMethod Algorithm="http://www.w3.org/2001/04/xmlenc#sha256"/>
        <DigestValue>4sf+1AWluvbpxJKPd2Oye0vW/vjaIC4T1BxgDzXmoXg=</DigestValue>
      </Reference>
      <Reference URI="/xl/printerSettings/printerSettings407.bin?ContentType=application/vnd.openxmlformats-officedocument.spreadsheetml.printerSettings">
        <DigestMethod Algorithm="http://www.w3.org/2001/04/xmlenc#sha256"/>
        <DigestValue>AOaDuHtsifCB+3mFVZaFSjZ2jbySMm3+Pey0DhdCrvo=</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4sf+1AWluvbpxJKPd2Oye0vW/vjaIC4T1BxgDzXmoXg=</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AOaDuHtsifCB+3mFVZaFSjZ2jbySMm3+Pey0DhdCrvo=</DigestValue>
      </Reference>
      <Reference URI="/xl/printerSettings/printerSettings414.bin?ContentType=application/vnd.openxmlformats-officedocument.spreadsheetml.printerSettings">
        <DigestMethod Algorithm="http://www.w3.org/2001/04/xmlenc#sha256"/>
        <DigestValue>AOaDuHtsifCB+3mFVZaFSjZ2jbySMm3+Pey0DhdCrvo=</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1easXUpors9wW02Nqy5x8cLEF/3ZKBH0i2lLjO2Zsk8=</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ki451zjwRlhVfknUILEzz+g42p1TR9y51422BSshvxU=</DigestValue>
      </Reference>
      <Reference URI="/xl/printerSettings/printerSettings419.bin?ContentType=application/vnd.openxmlformats-officedocument.spreadsheetml.printerSettings">
        <DigestMethod Algorithm="http://www.w3.org/2001/04/xmlenc#sha256"/>
        <DigestValue>4sf+1AWluvbpxJKPd2Oye0vW/vjaIC4T1BxgDzXmoXg=</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ki451zjwRlhVfknUILEzz+g42p1TR9y51422BSshvxU=</DigestValue>
      </Reference>
      <Reference URI="/xl/printerSettings/printerSettings421.bin?ContentType=application/vnd.openxmlformats-officedocument.spreadsheetml.printerSettings">
        <DigestMethod Algorithm="http://www.w3.org/2001/04/xmlenc#sha256"/>
        <DigestValue>ki451zjwRlhVfknUILEzz+g42p1TR9y51422BSshvxU=</DigestValue>
      </Reference>
      <Reference URI="/xl/printerSettings/printerSettings422.bin?ContentType=application/vnd.openxmlformats-officedocument.spreadsheetml.printerSettings">
        <DigestMethod Algorithm="http://www.w3.org/2001/04/xmlenc#sha256"/>
        <DigestValue>ki451zjwRlhVfknUILEzz+g42p1TR9y51422BSshvxU=</DigestValue>
      </Reference>
      <Reference URI="/xl/printerSettings/printerSettings423.bin?ContentType=application/vnd.openxmlformats-officedocument.spreadsheetml.printerSettings">
        <DigestMethod Algorithm="http://www.w3.org/2001/04/xmlenc#sha256"/>
        <DigestValue>4sf+1AWluvbpxJKPd2Oye0vW/vjaIC4T1BxgDzXmoXg=</DigestValue>
      </Reference>
      <Reference URI="/xl/printerSettings/printerSettings424.bin?ContentType=application/vnd.openxmlformats-officedocument.spreadsheetml.printerSettings">
        <DigestMethod Algorithm="http://www.w3.org/2001/04/xmlenc#sha256"/>
        <DigestValue>ki451zjwRlhVfknUILEzz+g42p1TR9y51422BSshvxU=</DigestValue>
      </Reference>
      <Reference URI="/xl/printerSettings/printerSettings425.bin?ContentType=application/vnd.openxmlformats-officedocument.spreadsheetml.printerSettings">
        <DigestMethod Algorithm="http://www.w3.org/2001/04/xmlenc#sha256"/>
        <DigestValue>ki451zjwRlhVfknUILEzz+g42p1TR9y51422BSshvxU=</DigestValue>
      </Reference>
      <Reference URI="/xl/printerSettings/printerSettings426.bin?ContentType=application/vnd.openxmlformats-officedocument.spreadsheetml.printerSettings">
        <DigestMethod Algorithm="http://www.w3.org/2001/04/xmlenc#sha256"/>
        <DigestValue>ki451zjwRlhVfknUILEzz+g42p1TR9y51422BSshvxU=</DigestValue>
      </Reference>
      <Reference URI="/xl/printerSettings/printerSettings427.bin?ContentType=application/vnd.openxmlformats-officedocument.spreadsheetml.printerSettings">
        <DigestMethod Algorithm="http://www.w3.org/2001/04/xmlenc#sha256"/>
        <DigestValue>ki451zjwRlhVfknUILEzz+g42p1TR9y51422BSshvxU=</DigestValue>
      </Reference>
      <Reference URI="/xl/printerSettings/printerSettings428.bin?ContentType=application/vnd.openxmlformats-officedocument.spreadsheetml.printerSettings">
        <DigestMethod Algorithm="http://www.w3.org/2001/04/xmlenc#sha256"/>
        <DigestValue>ki451zjwRlhVfknUILEzz+g42p1TR9y51422BSshvxU=</DigestValue>
      </Reference>
      <Reference URI="/xl/printerSettings/printerSettings429.bin?ContentType=application/vnd.openxmlformats-officedocument.spreadsheetml.printerSettings">
        <DigestMethod Algorithm="http://www.w3.org/2001/04/xmlenc#sha256"/>
        <DigestValue>ki451zjwRlhVfknUILEzz+g42p1TR9y51422BSshvxU=</DigestValue>
      </Reference>
      <Reference URI="/xl/printerSettings/printerSettings43.bin?ContentType=application/vnd.openxmlformats-officedocument.spreadsheetml.printerSettings">
        <DigestMethod Algorithm="http://www.w3.org/2001/04/xmlenc#sha256"/>
        <DigestValue>1easXUpors9wW02Nqy5x8cLEF/3ZKBH0i2lLjO2Zsk8=</DigestValue>
      </Reference>
      <Reference URI="/xl/printerSettings/printerSettings430.bin?ContentType=application/vnd.openxmlformats-officedocument.spreadsheetml.printerSettings">
        <DigestMethod Algorithm="http://www.w3.org/2001/04/xmlenc#sha256"/>
        <DigestValue>ki451zjwRlhVfknUILEzz+g42p1TR9y51422BSshvxU=</DigestValue>
      </Reference>
      <Reference URI="/xl/printerSettings/printerSettings431.bin?ContentType=application/vnd.openxmlformats-officedocument.spreadsheetml.printerSettings">
        <DigestMethod Algorithm="http://www.w3.org/2001/04/xmlenc#sha256"/>
        <DigestValue>k5z4QFvXyp5vMq4FDANuvQxvNZ735cuotFRYxi91M4M=</DigestValue>
      </Reference>
      <Reference URI="/xl/printerSettings/printerSettings432.bin?ContentType=application/vnd.openxmlformats-officedocument.spreadsheetml.printerSettings">
        <DigestMethod Algorithm="http://www.w3.org/2001/04/xmlenc#sha256"/>
        <DigestValue>+n5QTe6/grUf3JPx5J0xBRGlKRI8XimZKbgxCQVlTOM=</DigestValue>
      </Reference>
      <Reference URI="/xl/printerSettings/printerSettings433.bin?ContentType=application/vnd.openxmlformats-officedocument.spreadsheetml.printerSettings">
        <DigestMethod Algorithm="http://www.w3.org/2001/04/xmlenc#sha256"/>
        <DigestValue>ki451zjwRlhVfknUILEzz+g42p1TR9y51422BSshvxU=</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ki451zjwRlhVfknUILEzz+g42p1TR9y51422BSshvxU=</DigestValue>
      </Reference>
      <Reference URI="/xl/printerSettings/printerSettings437.bin?ContentType=application/vnd.openxmlformats-officedocument.spreadsheetml.printerSettings">
        <DigestMethod Algorithm="http://www.w3.org/2001/04/xmlenc#sha256"/>
        <DigestValue>1easXUpors9wW02Nqy5x8cLEF/3ZKBH0i2lLjO2Zsk8=</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AOaDuHtsifCB+3mFVZaFSjZ2jbySMm3+Pey0DhdCrvo=</DigestValue>
      </Reference>
      <Reference URI="/xl/printerSettings/printerSettings44.bin?ContentType=application/vnd.openxmlformats-officedocument.spreadsheetml.printerSettings">
        <DigestMethod Algorithm="http://www.w3.org/2001/04/xmlenc#sha256"/>
        <DigestValue>4sf+1AWluvbpxJKPd2Oye0vW/vjaIC4T1BxgDzXmoXg=</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4sf+1AWluvbpxJKPd2Oye0vW/vjaIC4T1BxgDzXmoXg=</DigestValue>
      </Reference>
      <Reference URI="/xl/printerSettings/printerSettings445.bin?ContentType=application/vnd.openxmlformats-officedocument.spreadsheetml.printerSettings">
        <DigestMethod Algorithm="http://www.w3.org/2001/04/xmlenc#sha256"/>
        <DigestValue>AOaDuHtsifCB+3mFVZaFSjZ2jbySMm3+Pey0DhdCrvo=</DigestValue>
      </Reference>
      <Reference URI="/xl/printerSettings/printerSettings446.bin?ContentType=application/vnd.openxmlformats-officedocument.spreadsheetml.printerSettings">
        <DigestMethod Algorithm="http://www.w3.org/2001/04/xmlenc#sha256"/>
        <DigestValue>AOaDuHtsifCB+3mFVZaFSjZ2jbySMm3+Pey0DhdCrvo=</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1easXUpors9wW02Nqy5x8cLEF/3ZKBH0i2lLjO2Zsk8=</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AOaDuHtsifCB+3mFVZaFSjZ2jbySMm3+Pey0DhdCrvo=</DigestValue>
      </Reference>
      <Reference URI="/xl/printerSettings/printerSettings450.bin?ContentType=application/vnd.openxmlformats-officedocument.spreadsheetml.printerSettings">
        <DigestMethod Algorithm="http://www.w3.org/2001/04/xmlenc#sha256"/>
        <DigestValue>MmAIL40KuwFClAfCfhlujgcNcoUbQL68fZhmNQIfQK8=</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MmAIL40KuwFClAfCfhlujgcNcoUbQL68fZhmNQIfQK8=</DigestValue>
      </Reference>
      <Reference URI="/xl/printerSettings/printerSettings453.bin?ContentType=application/vnd.openxmlformats-officedocument.spreadsheetml.printerSettings">
        <DigestMethod Algorithm="http://www.w3.org/2001/04/xmlenc#sha256"/>
        <DigestValue>MmAIL40KuwFClAfCfhlujgcNcoUbQL68fZhmNQIfQK8=</DigestValue>
      </Reference>
      <Reference URI="/xl/printerSettings/printerSettings454.bin?ContentType=application/vnd.openxmlformats-officedocument.spreadsheetml.printerSettings">
        <DigestMethod Algorithm="http://www.w3.org/2001/04/xmlenc#sha256"/>
        <DigestValue>MmAIL40KuwFClAfCfhlujgcNcoUbQL68fZhmNQIfQK8=</DigestValue>
      </Reference>
      <Reference URI="/xl/printerSettings/printerSettings455.bin?ContentType=application/vnd.openxmlformats-officedocument.spreadsheetml.printerSettings">
        <DigestMethod Algorithm="http://www.w3.org/2001/04/xmlenc#sha256"/>
        <DigestValue>4sf+1AWluvbpxJKPd2Oye0vW/vjaIC4T1BxgDzXmoXg=</DigestValue>
      </Reference>
      <Reference URI="/xl/printerSettings/printerSettings456.bin?ContentType=application/vnd.openxmlformats-officedocument.spreadsheetml.printerSettings">
        <DigestMethod Algorithm="http://www.w3.org/2001/04/xmlenc#sha256"/>
        <DigestValue>MmAIL40KuwFClAfCfhlujgcNcoUbQL68fZhmNQIfQK8=</DigestValue>
      </Reference>
      <Reference URI="/xl/printerSettings/printerSettings457.bin?ContentType=application/vnd.openxmlformats-officedocument.spreadsheetml.printerSettings">
        <DigestMethod Algorithm="http://www.w3.org/2001/04/xmlenc#sha256"/>
        <DigestValue>MmAIL40KuwFClAfCfhlujgcNcoUbQL68fZhmNQIfQK8=</DigestValue>
      </Reference>
      <Reference URI="/xl/printerSettings/printerSettings458.bin?ContentType=application/vnd.openxmlformats-officedocument.spreadsheetml.printerSettings">
        <DigestMethod Algorithm="http://www.w3.org/2001/04/xmlenc#sha256"/>
        <DigestValue>MmAIL40KuwFClAfCfhlujgcNcoUbQL68fZhmNQIfQK8=</DigestValue>
      </Reference>
      <Reference URI="/xl/printerSettings/printerSettings459.bin?ContentType=application/vnd.openxmlformats-officedocument.spreadsheetml.printerSettings">
        <DigestMethod Algorithm="http://www.w3.org/2001/04/xmlenc#sha256"/>
        <DigestValue>MmAIL40KuwFClAfCfhlujgcNcoUbQL68fZhmNQIfQK8=</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MmAIL40KuwFClAfCfhlujgcNcoUbQL68fZhmNQIfQK8=</DigestValue>
      </Reference>
      <Reference URI="/xl/printerSettings/printerSettings461.bin?ContentType=application/vnd.openxmlformats-officedocument.spreadsheetml.printerSettings">
        <DigestMethod Algorithm="http://www.w3.org/2001/04/xmlenc#sha256"/>
        <DigestValue>MmAIL40KuwFClAfCfhlujgcNcoUbQL68fZhmNQIfQK8=</DigestValue>
      </Reference>
      <Reference URI="/xl/printerSettings/printerSettings462.bin?ContentType=application/vnd.openxmlformats-officedocument.spreadsheetml.printerSettings">
        <DigestMethod Algorithm="http://www.w3.org/2001/04/xmlenc#sha256"/>
        <DigestValue>MmAIL40KuwFClAfCfhlujgcNcoUbQL68fZhmNQIfQK8=</DigestValue>
      </Reference>
      <Reference URI="/xl/printerSettings/printerSettings463.bin?ContentType=application/vnd.openxmlformats-officedocument.spreadsheetml.printerSettings">
        <DigestMethod Algorithm="http://www.w3.org/2001/04/xmlenc#sha256"/>
        <DigestValue>k5z4QFvXyp5vMq4FDANuvQxvNZ735cuotFRYxi91M4M=</DigestValue>
      </Reference>
      <Reference URI="/xl/printerSettings/printerSettings464.bin?ContentType=application/vnd.openxmlformats-officedocument.spreadsheetml.printerSettings">
        <DigestMethod Algorithm="http://www.w3.org/2001/04/xmlenc#sha256"/>
        <DigestValue>+n5QTe6/grUf3JPx5J0xBRGlKRI8XimZKbgxCQVlTOM=</DigestValue>
      </Reference>
      <Reference URI="/xl/printerSettings/printerSettings465.bin?ContentType=application/vnd.openxmlformats-officedocument.spreadsheetml.printerSettings">
        <DigestMethod Algorithm="http://www.w3.org/2001/04/xmlenc#sha256"/>
        <DigestValue>MmAIL40KuwFClAfCfhlujgcNcoUbQL68fZhmNQIfQK8=</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MmAIL40KuwFClAfCfhlujgcNcoUbQL68fZhmNQIfQK8=</DigestValue>
      </Reference>
      <Reference URI="/xl/printerSettings/printerSettings469.bin?ContentType=application/vnd.openxmlformats-officedocument.spreadsheetml.printerSettings">
        <DigestMethod Algorithm="http://www.w3.org/2001/04/xmlenc#sha256"/>
        <DigestValue>1easXUpors9wW02Nqy5x8cLEF/3ZKBH0i2lLjO2Zsk8=</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AOaDuHtsifCB+3mFVZaFSjZ2jbySMm3+Pey0DhdCrvo=</DigestValue>
      </Reference>
      <Reference URI="/xl/printerSettings/printerSettings478.bin?ContentType=application/vnd.openxmlformats-officedocument.spreadsheetml.printerSettings">
        <DigestMethod Algorithm="http://www.w3.org/2001/04/xmlenc#sha256"/>
        <DigestValue>AOaDuHtsifCB+3mFVZaFSjZ2jbySMm3+Pey0DhdCrvo=</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MqlMFcdOU724y+XT0A1fb7kjq67gysaEXySjCDCzorU=</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6HGumsjBk9X1CzCPpkG1pJTBdVyGv7gAJ+RWNO+yDTc=</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k5z4QFvXyp5vMq4FDANuvQxvNZ735cuotFRYxi91M4M=</DigestValue>
      </Reference>
      <Reference URI="/xl/printerSettings/printerSettings491.bin?ContentType=application/vnd.openxmlformats-officedocument.spreadsheetml.printerSettings">
        <DigestMethod Algorithm="http://www.w3.org/2001/04/xmlenc#sha256"/>
        <DigestValue>+n5QTe6/grUf3JPx5J0xBRGlKRI8XimZKbgxCQVlTOM=</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6HGumsjBk9X1CzCPpkG1pJTBdVyGv7gAJ+RWNO+yDTc=</DigestValue>
      </Reference>
      <Reference URI="/xl/printerSettings/printerSettings495.bin?ContentType=application/vnd.openxmlformats-officedocument.spreadsheetml.printerSettings">
        <DigestMethod Algorithm="http://www.w3.org/2001/04/xmlenc#sha256"/>
        <DigestValue>MqlMFcdOU724y+XT0A1fb7kjq67gysaEXySjCDCzorU=</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AOaDuHtsifCB+3mFVZaFSjZ2jbySMm3+Pey0DhdCrvo=</DigestValue>
      </Reference>
      <Reference URI="/xl/printerSettings/printerSettings498.bin?ContentType=application/vnd.openxmlformats-officedocument.spreadsheetml.printerSettings">
        <DigestMethod Algorithm="http://www.w3.org/2001/04/xmlenc#sha256"/>
        <DigestValue>4sf+1AWluvbpxJKPd2Oye0vW/vjaIC4T1BxgDzXmoXg=</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4sf+1AWluvbpxJKPd2Oye0vW/vjaIC4T1BxgDzXmoXg=</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4sf+1AWluvbpxJKPd2Oye0vW/vjaIC4T1BxgDzXmoXg=</DigestValue>
      </Reference>
      <Reference URI="/xl/printerSettings/printerSettings503.bin?ContentType=application/vnd.openxmlformats-officedocument.spreadsheetml.printerSettings">
        <DigestMethod Algorithm="http://www.w3.org/2001/04/xmlenc#sha256"/>
        <DigestValue>AOaDuHtsifCB+3mFVZaFSjZ2jbySMm3+Pey0DhdCrvo=</DigestValue>
      </Reference>
      <Reference URI="/xl/printerSettings/printerSettings504.bin?ContentType=application/vnd.openxmlformats-officedocument.spreadsheetml.printerSettings">
        <DigestMethod Algorithm="http://www.w3.org/2001/04/xmlenc#sha256"/>
        <DigestValue>AOaDuHtsifCB+3mFVZaFSjZ2jbySMm3+Pey0DhdCrvo=</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1easXUpors9wW02Nqy5x8cLEF/3ZKBH0i2lLjO2Zsk8=</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6HGumsjBk9X1CzCPpkG1pJTBdVyGv7gAJ+RWNO+yDTc=</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AOaDuHtsifCB+3mFVZaFSjZ2jbySMm3+Pey0DhdCrvo=</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4sf+1AWluvbpxJKPd2Oye0vW/vjaIC4T1BxgDzXmoXg=</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6HGumsjBk9X1CzCPpkG1pJTBdVyGv7gAJ+RWNO+yDTc=</DigestValue>
      </Reference>
      <Reference URI="/xl/printerSettings/printerSettings515.bin?ContentType=application/vnd.openxmlformats-officedocument.spreadsheetml.printerSettings">
        <DigestMethod Algorithm="http://www.w3.org/2001/04/xmlenc#sha256"/>
        <DigestValue>6HGumsjBk9X1CzCPpkG1pJTBdVyGv7gAJ+RWNO+yDTc=</DigestValue>
      </Reference>
      <Reference URI="/xl/printerSettings/printerSettings516.bin?ContentType=application/vnd.openxmlformats-officedocument.spreadsheetml.printerSettings">
        <DigestMethod Algorithm="http://www.w3.org/2001/04/xmlenc#sha256"/>
        <DigestValue>6HGumsjBk9X1CzCPpkG1pJTBdVyGv7gAJ+RWNO+yDTc=</DigestValue>
      </Reference>
      <Reference URI="/xl/printerSettings/printerSettings517.bin?ContentType=application/vnd.openxmlformats-officedocument.spreadsheetml.printerSettings">
        <DigestMethod Algorithm="http://www.w3.org/2001/04/xmlenc#sha256"/>
        <DigestValue>k5z4QFvXyp5vMq4FDANuvQxvNZ735cuotFRYxi91M4M=</DigestValue>
      </Reference>
      <Reference URI="/xl/printerSettings/printerSettings518.bin?ContentType=application/vnd.openxmlformats-officedocument.spreadsheetml.printerSettings">
        <DigestMethod Algorithm="http://www.w3.org/2001/04/xmlenc#sha256"/>
        <DigestValue>+n5QTe6/grUf3JPx5J0xBRGlKRI8XimZKbgxCQVlTOM=</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AOaDuHtsifCB+3mFVZaFSjZ2jbySMm3+Pey0DhdCrvo=</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6HGumsjBk9X1CzCPpkG1pJTBdVyGv7gAJ+RWNO+yDTc=</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AOaDuHtsifCB+3mFVZaFSjZ2jbySMm3+Pey0DhdCrvo=</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olVzO14YzbBV9lyv2+iYJUax50tLLM5nhgg3hHHh9hE=</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4sf+1AWluvbpxJKPd2Oye0vW/vjaIC4T1BxgDzXmoXg=</DigestValue>
      </Reference>
      <Reference URI="/xl/printerSettings/printerSettings530.bin?ContentType=application/vnd.openxmlformats-officedocument.spreadsheetml.printerSettings">
        <DigestMethod Algorithm="http://www.w3.org/2001/04/xmlenc#sha256"/>
        <DigestValue>AOaDuHtsifCB+3mFVZaFSjZ2jbySMm3+Pey0DhdCrvo=</DigestValue>
      </Reference>
      <Reference URI="/xl/printerSettings/printerSettings531.bin?ContentType=application/vnd.openxmlformats-officedocument.spreadsheetml.printerSettings">
        <DigestMethod Algorithm="http://www.w3.org/2001/04/xmlenc#sha256"/>
        <DigestValue>AOaDuHtsifCB+3mFVZaFSjZ2jbySMm3+Pey0DhdCrvo=</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1easXUpors9wW02Nqy5x8cLEF/3ZKBH0i2lLjO2Zsk8=</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1easXUpors9wW02Nqy5x8cLEF/3ZKBH0i2lLjO2Zsk8=</DigestValue>
      </Reference>
      <Reference URI="/xl/printerSettings/printerSettings536.bin?ContentType=application/vnd.openxmlformats-officedocument.spreadsheetml.printerSettings">
        <DigestMethod Algorithm="http://www.w3.org/2001/04/xmlenc#sha256"/>
        <DigestValue>4sf+1AWluvbpxJKPd2Oye0vW/vjaIC4T1BxgDzXmoXg=</DigestValue>
      </Reference>
      <Reference URI="/xl/printerSettings/printerSettings537.bin?ContentType=application/vnd.openxmlformats-officedocument.spreadsheetml.printerSettings">
        <DigestMethod Algorithm="http://www.w3.org/2001/04/xmlenc#sha256"/>
        <DigestValue>olVzO14YzbBV9lyv2+iYJUax50tLLM5nhgg3hHHh9hE=</DigestValue>
      </Reference>
      <Reference URI="/xl/printerSettings/printerSettings538.bin?ContentType=application/vnd.openxmlformats-officedocument.spreadsheetml.printerSettings">
        <DigestMethod Algorithm="http://www.w3.org/2001/04/xmlenc#sha256"/>
        <DigestValue>4sf+1AWluvbpxJKPd2Oye0vW/vjaIC4T1BxgDzXmoXg=</DigestValue>
      </Reference>
      <Reference URI="/xl/printerSettings/printerSettings539.bin?ContentType=application/vnd.openxmlformats-officedocument.spreadsheetml.printerSettings">
        <DigestMethod Algorithm="http://www.w3.org/2001/04/xmlenc#sha256"/>
        <DigestValue>+n5QTe6/grUf3JPx5J0xBRGlKRI8XimZKbgxCQVlTOM=</DigestValue>
      </Reference>
      <Reference URI="/xl/printerSettings/printerSettings54.bin?ContentType=application/vnd.openxmlformats-officedocument.spreadsheetml.printerSettings">
        <DigestMethod Algorithm="http://www.w3.org/2001/04/xmlenc#sha256"/>
        <DigestValue>1easXUpors9wW02Nqy5x8cLEF/3ZKBH0i2lLjO2Zsk8=</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4sf+1AWluvbpxJKPd2Oye0vW/vjaIC4T1BxgDzXmoXg=</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1easXUpors9wW02Nqy5x8cLEF/3ZKBH0i2lLjO2Zsk8=</DigestValue>
      </Reference>
      <Reference URI="/xl/printerSettings/printerSettings544.bin?ContentType=application/vnd.openxmlformats-officedocument.spreadsheetml.printerSettings">
        <DigestMethod Algorithm="http://www.w3.org/2001/04/xmlenc#sha256"/>
        <DigestValue>1easXUpors9wW02Nqy5x8cLEF/3ZKBH0i2lLjO2Zsk8=</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AOaDuHtsifCB+3mFVZaFSjZ2jbySMm3+Pey0DhdCrvo=</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olVzO14YzbBV9lyv2+iYJUax50tLLM5nhgg3hHHh9hE=</DigestValue>
      </Reference>
      <Reference URI="/xl/printerSettings/printerSettings549.bin?ContentType=application/vnd.openxmlformats-officedocument.spreadsheetml.printerSettings">
        <DigestMethod Algorithm="http://www.w3.org/2001/04/xmlenc#sha256"/>
        <DigestValue>olVzO14YzbBV9lyv2+iYJUax50tLLM5nhgg3hHHh9hE=</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8GxkY5aNhNEnoEVYHUJIUahyjoG+SZPiNovYigm2zjw=</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AOaDuHtsifCB+3mFVZaFSjZ2jbySMm3+Pey0DhdCrvo=</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1easXUpors9wW02Nqy5x8cLEF/3ZKBH0i2lLjO2Zsk8=</DigestValue>
      </Reference>
      <Reference URI="/xl/printerSettings/printerSettings556.bin?ContentType=application/vnd.openxmlformats-officedocument.spreadsheetml.printerSettings">
        <DigestMethod Algorithm="http://www.w3.org/2001/04/xmlenc#sha256"/>
        <DigestValue>4sf+1AWluvbpxJKPd2Oye0vW/vjaIC4T1BxgDzXmoXg=</DigestValue>
      </Reference>
      <Reference URI="/xl/printerSettings/printerSettings557.bin?ContentType=application/vnd.openxmlformats-officedocument.spreadsheetml.printerSettings">
        <DigestMethod Algorithm="http://www.w3.org/2001/04/xmlenc#sha256"/>
        <DigestValue>1easXUpors9wW02Nqy5x8cLEF/3ZKBH0i2lLjO2Zsk8=</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1easXUpors9wW02Nqy5x8cLEF/3ZKBH0i2lLjO2Zsk8=</DigestValue>
      </Reference>
      <Reference URI="/xl/printerSettings/printerSettings564.bin?ContentType=application/vnd.openxmlformats-officedocument.spreadsheetml.printerSettings">
        <DigestMethod Algorithm="http://www.w3.org/2001/04/xmlenc#sha256"/>
        <DigestValue>1easXUpors9wW02Nqy5x8cLEF/3ZKBH0i2lLjO2Zsk8=</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AOaDuHtsifCB+3mFVZaFSjZ2jbySMm3+Pey0DhdCrvo=</DigestValue>
      </Reference>
      <Reference URI="/xl/printerSettings/printerSettings567.bin?ContentType=application/vnd.openxmlformats-officedocument.spreadsheetml.printerSettings">
        <DigestMethod Algorithm="http://www.w3.org/2001/04/xmlenc#sha256"/>
        <DigestValue>4sf+1AWluvbpxJKPd2Oye0vW/vjaIC4T1BxgDzXmoXg=</DigestValue>
      </Reference>
      <Reference URI="/xl/printerSettings/printerSettings568.bin?ContentType=application/vnd.openxmlformats-officedocument.spreadsheetml.printerSettings">
        <DigestMethod Algorithm="http://www.w3.org/2001/04/xmlenc#sha256"/>
        <DigestValue>8GxkY5aNhNEnoEVYHUJIUahyjoG+SZPiNovYigm2zjw=</DigestValue>
      </Reference>
      <Reference URI="/xl/printerSettings/printerSettings569.bin?ContentType=application/vnd.openxmlformats-officedocument.spreadsheetml.printerSettings">
        <DigestMethod Algorithm="http://www.w3.org/2001/04/xmlenc#sha256"/>
        <DigestValue>8GxkY5aNhNEnoEVYHUJIUahyjoG+SZPiNovYigm2zjw=</DigestValue>
      </Reference>
      <Reference URI="/xl/printerSettings/printerSettings57.bin?ContentType=application/vnd.openxmlformats-officedocument.spreadsheetml.printerSettings">
        <DigestMethod Algorithm="http://www.w3.org/2001/04/xmlenc#sha256"/>
        <DigestValue>4sf+1AWluvbpxJKPd2Oye0vW/vjaIC4T1BxgDzXmoXg=</DigestValue>
      </Reference>
      <Reference URI="/xl/printerSettings/printerSettings570.bin?ContentType=application/vnd.openxmlformats-officedocument.spreadsheetml.printerSettings">
        <DigestMethod Algorithm="http://www.w3.org/2001/04/xmlenc#sha256"/>
        <DigestValue>4sf+1AWluvbpxJKPd2Oye0vW/vjaIC4T1BxgDzXmoXg=</DigestValue>
      </Reference>
      <Reference URI="/xl/printerSettings/printerSettings571.bin?ContentType=application/vnd.openxmlformats-officedocument.spreadsheetml.printerSettings">
        <DigestMethod Algorithm="http://www.w3.org/2001/04/xmlenc#sha256"/>
        <DigestValue>AOaDuHtsifCB+3mFVZaFSjZ2jbySMm3+Pey0DhdCrvo=</DigestValue>
      </Reference>
      <Reference URI="/xl/printerSettings/printerSettings572.bin?ContentType=application/vnd.openxmlformats-officedocument.spreadsheetml.printerSettings">
        <DigestMethod Algorithm="http://www.w3.org/2001/04/xmlenc#sha256"/>
        <DigestValue>AOaDuHtsifCB+3mFVZaFSjZ2jbySMm3+Pey0DhdCrvo=</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1easXUpors9wW02Nqy5x8cLEF/3ZKBH0i2lLjO2Zsk8=</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1easXUpors9wW02Nqy5x8cLEF/3ZKBH0i2lLjO2Zsk8=</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6HGumsjBk9X1CzCPpkG1pJTBdVyGv7gAJ+RWNO+yDTc=</DigestValue>
      </Reference>
      <Reference URI="/xl/printerSettings/printerSettings580.bin?ContentType=application/vnd.openxmlformats-officedocument.spreadsheetml.printerSettings">
        <DigestMethod Algorithm="http://www.w3.org/2001/04/xmlenc#sha256"/>
        <DigestValue>4sf+1AWluvbpxJKPd2Oye0vW/vjaIC4T1BxgDzXmoXg=</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1easXUpors9wW02Nqy5x8cLEF/3ZKBH0i2lLjO2Zsk8=</DigestValue>
      </Reference>
      <Reference URI="/xl/printerSettings/printerSettings583.bin?ContentType=application/vnd.openxmlformats-officedocument.spreadsheetml.printerSettings">
        <DigestMethod Algorithm="http://www.w3.org/2001/04/xmlenc#sha256"/>
        <DigestValue>1easXUpors9wW02Nqy5x8cLEF/3ZKBH0i2lLjO2Zsk8=</DigestValue>
      </Reference>
      <Reference URI="/xl/printerSettings/printerSettings584.bin?ContentType=application/vnd.openxmlformats-officedocument.spreadsheetml.printerSettings">
        <DigestMethod Algorithm="http://www.w3.org/2001/04/xmlenc#sha256"/>
        <DigestValue>4sf+1AWluvbpxJKPd2Oye0vW/vjaIC4T1BxgDzXmoXg=</DigestValue>
      </Reference>
      <Reference URI="/xl/printerSettings/printerSettings585.bin?ContentType=application/vnd.openxmlformats-officedocument.spreadsheetml.printerSettings">
        <DigestMethod Algorithm="http://www.w3.org/2001/04/xmlenc#sha256"/>
        <DigestValue>AOaDuHtsifCB+3mFVZaFSjZ2jbySMm3+Pey0DhdCrvo=</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AOaDuHtsifCB+3mFVZaFSjZ2jbySMm3+Pey0DhdCrvo=</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AOaDuHtsifCB+3mFVZaFSjZ2jbySMm3+Pey0DhdCrvo=</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1easXUpors9wW02Nqy5x8cLEF/3ZKBH0i2lLjO2Zsk8=</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BsIAjKOA+fRd+S8nF8NlmZ2fAwRQrX2fbojeS8s8IHY=</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+qz51KCQnZTjgrS1g4SKzjcASC9Lf3Y9XDV+3r0gQiE=</DigestValue>
      </Reference>
      <Reference URI="/xl/printerSettings/printerSettings598.bin?ContentType=application/vnd.openxmlformats-officedocument.spreadsheetml.printerSettings">
        <DigestMethod Algorithm="http://www.w3.org/2001/04/xmlenc#sha256"/>
        <DigestValue>+n5QTe6/grUf3JPx5J0xBRGlKRI8XimZKbgxCQVlTOM=</DigestValue>
      </Reference>
      <Reference URI="/xl/printerSettings/printerSettings599.bin?ContentType=application/vnd.openxmlformats-officedocument.spreadsheetml.printerSettings">
        <DigestMethod Algorithm="http://www.w3.org/2001/04/xmlenc#sha256"/>
        <DigestValue>BsIAjKOA+fRd+S8nF8NlmZ2fAwRQrX2fbojeS8s8IHY=</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1easXUpors9wW02Nqy5x8cLEF/3ZKBH0i2lLjO2Zsk8=</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AOaDuHtsifCB+3mFVZaFSjZ2jbySMm3+Pey0DhdCrvo=</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4sf+1AWluvbpxJKPd2Oye0vW/vjaIC4T1BxgDzXmoXg=</DigestValue>
      </Reference>
      <Reference URI="/xl/printerSettings/printerSettings610.bin?ContentType=application/vnd.openxmlformats-officedocument.spreadsheetml.printerSettings">
        <DigestMethod Algorithm="http://www.w3.org/2001/04/xmlenc#sha256"/>
        <DigestValue>AOaDuHtsifCB+3mFVZaFSjZ2jbySMm3+Pey0DhdCrvo=</DigestValue>
      </Reference>
      <Reference URI="/xl/printerSettings/printerSettings611.bin?ContentType=application/vnd.openxmlformats-officedocument.spreadsheetml.printerSettings">
        <DigestMethod Algorithm="http://www.w3.org/2001/04/xmlenc#sha256"/>
        <DigestValue>AOaDuHtsifCB+3mFVZaFSjZ2jbySMm3+Pey0DhdCrvo=</DigestValue>
      </Reference>
      <Reference URI="/xl/printerSettings/printerSettings612.bin?ContentType=application/vnd.openxmlformats-officedocument.spreadsheetml.printerSettings">
        <DigestMethod Algorithm="http://www.w3.org/2001/04/xmlenc#sha256"/>
        <DigestValue>4sf+1AWluvbpxJKPd2Oye0vW/vjaIC4T1BxgDzXmoXg=</DigestValue>
      </Reference>
      <Reference URI="/xl/printerSettings/printerSettings613.bin?ContentType=application/vnd.openxmlformats-officedocument.spreadsheetml.printerSettings">
        <DigestMethod Algorithm="http://www.w3.org/2001/04/xmlenc#sha256"/>
        <DigestValue>1easXUpors9wW02Nqy5x8cLEF/3ZKBH0i2lLjO2Zsk8=</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6HGumsjBk9X1CzCPpkG1pJTBdVyGv7gAJ+RWNO+yDTc=</DigestValue>
      </Reference>
      <Reference URI="/xl/printerSettings/printerSettings616.bin?ContentType=application/vnd.openxmlformats-officedocument.spreadsheetml.printerSettings">
        <DigestMethod Algorithm="http://www.w3.org/2001/04/xmlenc#sha256"/>
        <DigestValue>4sf+1AWluvbpxJKPd2Oye0vW/vjaIC4T1BxgDzXmoXg=</DigestValue>
      </Reference>
      <Reference URI="/xl/printerSettings/printerSettings617.bin?ContentType=application/vnd.openxmlformats-officedocument.spreadsheetml.printerSettings">
        <DigestMethod Algorithm="http://www.w3.org/2001/04/xmlenc#sha256"/>
        <DigestValue>6HGumsjBk9X1CzCPpkG1pJTBdVyGv7gAJ+RWNO+yDTc=</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4sf+1AWluvbpxJKPd2Oye0vW/vjaIC4T1BxgDzXmoXg=</DigestValue>
      </Reference>
      <Reference URI="/xl/printerSettings/printerSettings621.bin?ContentType=application/vnd.openxmlformats-officedocument.spreadsheetml.printerSettings">
        <DigestMethod Algorithm="http://www.w3.org/2001/04/xmlenc#sha256"/>
        <DigestValue>6HGumsjBk9X1CzCPpkG1pJTBdVyGv7gAJ+RWNO+yDTc=</DigestValue>
      </Reference>
      <Reference URI="/xl/printerSettings/printerSettings622.bin?ContentType=application/vnd.openxmlformats-officedocument.spreadsheetml.printerSettings">
        <DigestMethod Algorithm="http://www.w3.org/2001/04/xmlenc#sha256"/>
        <DigestValue>6HGumsjBk9X1CzCPpkG1pJTBdVyGv7gAJ+RWNO+yDTc=</DigestValue>
      </Reference>
      <Reference URI="/xl/printerSettings/printerSettings623.bin?ContentType=application/vnd.openxmlformats-officedocument.spreadsheetml.printerSettings">
        <DigestMethod Algorithm="http://www.w3.org/2001/04/xmlenc#sha256"/>
        <DigestValue>6HGumsjBk9X1CzCPpkG1pJTBdVyGv7gAJ+RWNO+yDTc=</DigestValue>
      </Reference>
      <Reference URI="/xl/printerSettings/printerSettings624.bin?ContentType=application/vnd.openxmlformats-officedocument.spreadsheetml.printerSettings">
        <DigestMethod Algorithm="http://www.w3.org/2001/04/xmlenc#sha256"/>
        <DigestValue>6HGumsjBk9X1CzCPpkG1pJTBdVyGv7gAJ+RWNO+yDTc=</DigestValue>
      </Reference>
      <Reference URI="/xl/printerSettings/printerSettings625.bin?ContentType=application/vnd.openxmlformats-officedocument.spreadsheetml.printerSettings">
        <DigestMethod Algorithm="http://www.w3.org/2001/04/xmlenc#sha256"/>
        <DigestValue>6HGumsjBk9X1CzCPpkG1pJTBdVyGv7gAJ+RWNO+yDTc=</DigestValue>
      </Reference>
      <Reference URI="/xl/printerSettings/printerSettings626.bin?ContentType=application/vnd.openxmlformats-officedocument.spreadsheetml.printerSettings">
        <DigestMethod Algorithm="http://www.w3.org/2001/04/xmlenc#sha256"/>
        <DigestValue>6HGumsjBk9X1CzCPpkG1pJTBdVyGv7gAJ+RWNO+yDTc=</DigestValue>
      </Reference>
      <Reference URI="/xl/printerSettings/printerSettings627.bin?ContentType=application/vnd.openxmlformats-officedocument.spreadsheetml.printerSettings">
        <DigestMethod Algorithm="http://www.w3.org/2001/04/xmlenc#sha256"/>
        <DigestValue>6HGumsjBk9X1CzCPpkG1pJTBdVyGv7gAJ+RWNO+yDTc=</DigestValue>
      </Reference>
      <Reference URI="/xl/printerSettings/printerSettings628.bin?ContentType=application/vnd.openxmlformats-officedocument.spreadsheetml.printerSettings">
        <DigestMethod Algorithm="http://www.w3.org/2001/04/xmlenc#sha256"/>
        <DigestValue>+qz51KCQnZTjgrS1g4SKzjcASC9Lf3Y9XDV+3r0gQiE=</DigestValue>
      </Reference>
      <Reference URI="/xl/printerSettings/printerSettings629.bin?ContentType=application/vnd.openxmlformats-officedocument.spreadsheetml.printerSettings">
        <DigestMethod Algorithm="http://www.w3.org/2001/04/xmlenc#sha256"/>
        <DigestValue>+n5QTe6/grUf3JPx5J0xBRGlKRI8XimZKbgxCQVlTOM=</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6HGumsjBk9X1CzCPpkG1pJTBdVyGv7gAJ+RWNO+yDTc=</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6HGumsjBk9X1CzCPpkG1pJTBdVyGv7gAJ+RWNO+yDTc=</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AOaDuHtsifCB+3mFVZaFSjZ2jbySMm3+Pey0DhdCrvo=</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4sf+1AWluvbpxJKPd2Oye0vW/vjaIC4T1BxgDzXmoXg=</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tqRCJ6NYWFyhg0LZiu9kApQNB0g986FIBqUUqSZhLZI=</DigestValue>
      </Reference>
      <Reference URI="/xl/printerSettings/printerSettings641.bin?ContentType=application/vnd.openxmlformats-officedocument.spreadsheetml.printerSettings">
        <DigestMethod Algorithm="http://www.w3.org/2001/04/xmlenc#sha256"/>
        <DigestValue>of7e69Q2YUK5wnpjK1sjfpK0R8ZDHUF6X025UwUgeiI=</DigestValue>
      </Reference>
      <Reference URI="/xl/printerSettings/printerSettings642.bin?ContentType=application/vnd.openxmlformats-officedocument.spreadsheetml.printerSettings">
        <DigestMethod Algorithm="http://www.w3.org/2001/04/xmlenc#sha256"/>
        <DigestValue>bLVNAV8VJwtMVmiOBiMQdFszUCDIW1hxymk7IrHKLZ4=</DigestValue>
      </Reference>
      <Reference URI="/xl/printerSettings/printerSettings643.bin?ContentType=application/vnd.openxmlformats-officedocument.spreadsheetml.printerSettings">
        <DigestMethod Algorithm="http://www.w3.org/2001/04/xmlenc#sha256"/>
        <DigestValue>bLVNAV8VJwtMVmiOBiMQdFszUCDIW1hxymk7IrHKLZ4=</DigestValue>
      </Reference>
      <Reference URI="/xl/printerSettings/printerSettings644.bin?ContentType=application/vnd.openxmlformats-officedocument.spreadsheetml.printerSettings">
        <DigestMethod Algorithm="http://www.w3.org/2001/04/xmlenc#sha256"/>
        <DigestValue>of7e69Q2YUK5wnpjK1sjfpK0R8ZDHUF6X025UwUgeiI=</DigestValue>
      </Reference>
      <Reference URI="/xl/printerSettings/printerSettings645.bin?ContentType=application/vnd.openxmlformats-officedocument.spreadsheetml.printerSettings">
        <DigestMethod Algorithm="http://www.w3.org/2001/04/xmlenc#sha256"/>
        <DigestValue>iymKb5/28bEaNaKalmA5LN8vLzkw8JbPPGU9ZqhD6cA=</DigestValue>
      </Reference>
      <Reference URI="/xl/printerSettings/printerSettings646.bin?ContentType=application/vnd.openxmlformats-officedocument.spreadsheetml.printerSettings">
        <DigestMethod Algorithm="http://www.w3.org/2001/04/xmlenc#sha256"/>
        <DigestValue>of7e69Q2YUK5wnpjK1sjfpK0R8ZDHUF6X025UwUgeiI=</DigestValue>
      </Reference>
      <Reference URI="/xl/printerSettings/printerSettings647.bin?ContentType=application/vnd.openxmlformats-officedocument.spreadsheetml.printerSettings">
        <DigestMethod Algorithm="http://www.w3.org/2001/04/xmlenc#sha256"/>
        <DigestValue>iymKb5/28bEaNaKalmA5LN8vLzkw8JbPPGU9ZqhD6cA=</DigestValue>
      </Reference>
      <Reference URI="/xl/printerSettings/printerSettings648.bin?ContentType=application/vnd.openxmlformats-officedocument.spreadsheetml.printerSettings">
        <DigestMethod Algorithm="http://www.w3.org/2001/04/xmlenc#sha256"/>
        <DigestValue>of7e69Q2YUK5wnpjK1sjfpK0R8ZDHUF6X025UwUgeiI=</DigestValue>
      </Reference>
      <Reference URI="/xl/printerSettings/printerSettings649.bin?ContentType=application/vnd.openxmlformats-officedocument.spreadsheetml.printerSettings">
        <DigestMethod Algorithm="http://www.w3.org/2001/04/xmlenc#sha256"/>
        <DigestValue>z6IYKP1LJhaUWbkOpEZD1FV7WrvU4y3OO7KfqpNLK/A=</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of7e69Q2YUK5wnpjK1sjfpK0R8ZDHUF6X025UwUgeiI=</DigestValue>
      </Reference>
      <Reference URI="/xl/printerSettings/printerSettings651.bin?ContentType=application/vnd.openxmlformats-officedocument.spreadsheetml.printerSettings">
        <DigestMethod Algorithm="http://www.w3.org/2001/04/xmlenc#sha256"/>
        <DigestValue>ifFw/UNXJPpaHH+uaxx1y1rPwjg/yn5QlflMbaVq85M=</DigestValue>
      </Reference>
      <Reference URI="/xl/printerSettings/printerSettings652.bin?ContentType=application/vnd.openxmlformats-officedocument.spreadsheetml.printerSettings">
        <DigestMethod Algorithm="http://www.w3.org/2001/04/xmlenc#sha256"/>
        <DigestValue>of7e69Q2YUK5wnpjK1sjfpK0R8ZDHUF6X025UwUgeiI=</DigestValue>
      </Reference>
      <Reference URI="/xl/printerSettings/printerSettings653.bin?ContentType=application/vnd.openxmlformats-officedocument.spreadsheetml.printerSettings">
        <DigestMethod Algorithm="http://www.w3.org/2001/04/xmlenc#sha256"/>
        <DigestValue>ifFw/UNXJPpaHH+uaxx1y1rPwjg/yn5QlflMbaVq85M=</DigestValue>
      </Reference>
      <Reference URI="/xl/printerSettings/printerSettings654.bin?ContentType=application/vnd.openxmlformats-officedocument.spreadsheetml.printerSettings">
        <DigestMethod Algorithm="http://www.w3.org/2001/04/xmlenc#sha256"/>
        <DigestValue>ifFw/UNXJPpaHH+uaxx1y1rPwjg/yn5QlflMbaVq85M=</DigestValue>
      </Reference>
      <Reference URI="/xl/printerSettings/printerSettings655.bin?ContentType=application/vnd.openxmlformats-officedocument.spreadsheetml.printerSettings">
        <DigestMethod Algorithm="http://www.w3.org/2001/04/xmlenc#sha256"/>
        <DigestValue>of7e69Q2YUK5wnpjK1sjfpK0R8ZDHUF6X025UwUgeiI=</DigestValue>
      </Reference>
      <Reference URI="/xl/printerSettings/printerSettings656.bin?ContentType=application/vnd.openxmlformats-officedocument.spreadsheetml.printerSettings">
        <DigestMethod Algorithm="http://www.w3.org/2001/04/xmlenc#sha256"/>
        <DigestValue>of7e69Q2YUK5wnpjK1sjfpK0R8ZDHUF6X025UwUgeiI=</DigestValue>
      </Reference>
      <Reference URI="/xl/printerSettings/printerSettings657.bin?ContentType=application/vnd.openxmlformats-officedocument.spreadsheetml.printerSettings">
        <DigestMethod Algorithm="http://www.w3.org/2001/04/xmlenc#sha256"/>
        <DigestValue>iymKb5/28bEaNaKalmA5LN8vLzkw8JbPPGU9ZqhD6cA=</DigestValue>
      </Reference>
      <Reference URI="/xl/printerSettings/printerSettings658.bin?ContentType=application/vnd.openxmlformats-officedocument.spreadsheetml.printerSettings">
        <DigestMethod Algorithm="http://www.w3.org/2001/04/xmlenc#sha256"/>
        <DigestValue>iymKb5/28bEaNaKalmA5LN8vLzkw8JbPPGU9ZqhD6cA=</DigestValue>
      </Reference>
      <Reference URI="/xl/printerSettings/printerSettings659.bin?ContentType=application/vnd.openxmlformats-officedocument.spreadsheetml.printerSettings">
        <DigestMethod Algorithm="http://www.w3.org/2001/04/xmlenc#sha256"/>
        <DigestValue>of7e69Q2YUK5wnpjK1sjfpK0R8ZDHUF6X025UwUgeiI=</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bLVNAV8VJwtMVmiOBiMQdFszUCDIW1hxymk7IrHKLZ4=</DigestValue>
      </Reference>
      <Reference URI="/xl/printerSettings/printerSettings661.bin?ContentType=application/vnd.openxmlformats-officedocument.spreadsheetml.printerSettings">
        <DigestMethod Algorithm="http://www.w3.org/2001/04/xmlenc#sha256"/>
        <DigestValue>of7e69Q2YUK5wnpjK1sjfpK0R8ZDHUF6X025UwUgeiI=</DigestValue>
      </Reference>
      <Reference URI="/xl/printerSettings/printerSettings662.bin?ContentType=application/vnd.openxmlformats-officedocument.spreadsheetml.printerSettings">
        <DigestMethod Algorithm="http://www.w3.org/2001/04/xmlenc#sha256"/>
        <DigestValue>tqRCJ6NYWFyhg0LZiu9kApQNB0g986FIBqUUqSZhLZI=</DigestValue>
      </Reference>
      <Reference URI="/xl/printerSettings/printerSettings663.bin?ContentType=application/vnd.openxmlformats-officedocument.spreadsheetml.printerSettings">
        <DigestMethod Algorithm="http://www.w3.org/2001/04/xmlenc#sha256"/>
        <DigestValue>tqRCJ6NYWFyhg0LZiu9kApQNB0g986FIBqUUqSZhLZI=</DigestValue>
      </Reference>
      <Reference URI="/xl/printerSettings/printerSettings664.bin?ContentType=application/vnd.openxmlformats-officedocument.spreadsheetml.printerSettings">
        <DigestMethod Algorithm="http://www.w3.org/2001/04/xmlenc#sha256"/>
        <DigestValue>H3An+C7tBcBeSpEymAszO6PvdCgqobIC9NSPkiZ+tek=</DigestValue>
      </Reference>
      <Reference URI="/xl/printerSettings/printerSettings665.bin?ContentType=application/vnd.openxmlformats-officedocument.spreadsheetml.printerSettings">
        <DigestMethod Algorithm="http://www.w3.org/2001/04/xmlenc#sha256"/>
        <DigestValue>VQQFUkskIxPMBqKCj896f9FJ5pTZmUEr/J/2Mwz07Ks=</DigestValue>
      </Reference>
      <Reference URI="/xl/printerSettings/printerSettings666.bin?ContentType=application/vnd.openxmlformats-officedocument.spreadsheetml.printerSettings">
        <DigestMethod Algorithm="http://www.w3.org/2001/04/xmlenc#sha256"/>
        <DigestValue>rIFM0HglwlPrDPL+rw1hHS7uFM31eP6Ed+eI7ZidXX0=</DigestValue>
      </Reference>
      <Reference URI="/xl/printerSettings/printerSettings667.bin?ContentType=application/vnd.openxmlformats-officedocument.spreadsheetml.printerSettings">
        <DigestMethod Algorithm="http://www.w3.org/2001/04/xmlenc#sha256"/>
        <DigestValue>rIFM0HglwlPrDPL+rw1hHS7uFM31eP6Ed+eI7ZidXX0=</DigestValue>
      </Reference>
      <Reference URI="/xl/printerSettings/printerSettings668.bin?ContentType=application/vnd.openxmlformats-officedocument.spreadsheetml.printerSettings">
        <DigestMethod Algorithm="http://www.w3.org/2001/04/xmlenc#sha256"/>
        <DigestValue>VQQFUkskIxPMBqKCj896f9FJ5pTZmUEr/J/2Mwz07Ks=</DigestValue>
      </Reference>
      <Reference URI="/xl/printerSettings/printerSettings669.bin?ContentType=application/vnd.openxmlformats-officedocument.spreadsheetml.printerSettings">
        <DigestMethod Algorithm="http://www.w3.org/2001/04/xmlenc#sha256"/>
        <DigestValue>ibUXr0vOm8xoppsqwvt/qoaR34aZo1Bt8nGr51G3MxU=</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VQQFUkskIxPMBqKCj896f9FJ5pTZmUEr/J/2Mwz07Ks=</DigestValue>
      </Reference>
      <Reference URI="/xl/printerSettings/printerSettings671.bin?ContentType=application/vnd.openxmlformats-officedocument.spreadsheetml.printerSettings">
        <DigestMethod Algorithm="http://www.w3.org/2001/04/xmlenc#sha256"/>
        <DigestValue>ibUXr0vOm8xoppsqwvt/qoaR34aZo1Bt8nGr51G3MxU=</DigestValue>
      </Reference>
      <Reference URI="/xl/printerSettings/printerSettings672.bin?ContentType=application/vnd.openxmlformats-officedocument.spreadsheetml.printerSettings">
        <DigestMethod Algorithm="http://www.w3.org/2001/04/xmlenc#sha256"/>
        <DigestValue>VQQFUkskIxPMBqKCj896f9FJ5pTZmUEr/J/2Mwz07Ks=</DigestValue>
      </Reference>
      <Reference URI="/xl/printerSettings/printerSettings673.bin?ContentType=application/vnd.openxmlformats-officedocument.spreadsheetml.printerSettings">
        <DigestMethod Algorithm="http://www.w3.org/2001/04/xmlenc#sha256"/>
        <DigestValue>H3An+C7tBcBeSpEymAszO6PvdCgqobIC9NSPkiZ+tek=</DigestValue>
      </Reference>
      <Reference URI="/xl/printerSettings/printerSettings674.bin?ContentType=application/vnd.openxmlformats-officedocument.spreadsheetml.printerSettings">
        <DigestMethod Algorithm="http://www.w3.org/2001/04/xmlenc#sha256"/>
        <DigestValue>VQQFUkskIxPMBqKCj896f9FJ5pTZmUEr/J/2Mwz07Ks=</DigestValue>
      </Reference>
      <Reference URI="/xl/printerSettings/printerSettings675.bin?ContentType=application/vnd.openxmlformats-officedocument.spreadsheetml.printerSettings">
        <DigestMethod Algorithm="http://www.w3.org/2001/04/xmlenc#sha256"/>
        <DigestValue>ifFw/UNXJPpaHH+uaxx1y1rPwjg/yn5QlflMbaVq85M=</DigestValue>
      </Reference>
      <Reference URI="/xl/printerSettings/printerSettings676.bin?ContentType=application/vnd.openxmlformats-officedocument.spreadsheetml.printerSettings">
        <DigestMethod Algorithm="http://www.w3.org/2001/04/xmlenc#sha256"/>
        <DigestValue>VQQFUkskIxPMBqKCj896f9FJ5pTZmUEr/J/2Mwz07Ks=</DigestValue>
      </Reference>
      <Reference URI="/xl/printerSettings/printerSettings677.bin?ContentType=application/vnd.openxmlformats-officedocument.spreadsheetml.printerSettings">
        <DigestMethod Algorithm="http://www.w3.org/2001/04/xmlenc#sha256"/>
        <DigestValue>ifFw/UNXJPpaHH+uaxx1y1rPwjg/yn5QlflMbaVq85M=</DigestValue>
      </Reference>
      <Reference URI="/xl/printerSettings/printerSettings678.bin?ContentType=application/vnd.openxmlformats-officedocument.spreadsheetml.printerSettings">
        <DigestMethod Algorithm="http://www.w3.org/2001/04/xmlenc#sha256"/>
        <DigestValue>ifFw/UNXJPpaHH+uaxx1y1rPwjg/yn5QlflMbaVq85M=</DigestValue>
      </Reference>
      <Reference URI="/xl/printerSettings/printerSettings679.bin?ContentType=application/vnd.openxmlformats-officedocument.spreadsheetml.printerSettings">
        <DigestMethod Algorithm="http://www.w3.org/2001/04/xmlenc#sha256"/>
        <DigestValue>VQQFUkskIxPMBqKCj896f9FJ5pTZmUEr/J/2Mwz07Ks=</DigestValue>
      </Reference>
      <Reference URI="/xl/printerSettings/printerSettings68.bin?ContentType=application/vnd.openxmlformats-officedocument.spreadsheetml.printerSettings">
        <DigestMethod Algorithm="http://www.w3.org/2001/04/xmlenc#sha256"/>
        <DigestValue>6HGumsjBk9X1CzCPpkG1pJTBdVyGv7gAJ+RWNO+yDTc=</DigestValue>
      </Reference>
      <Reference URI="/xl/printerSettings/printerSettings680.bin?ContentType=application/vnd.openxmlformats-officedocument.spreadsheetml.printerSettings">
        <DigestMethod Algorithm="http://www.w3.org/2001/04/xmlenc#sha256"/>
        <DigestValue>VQQFUkskIxPMBqKCj896f9FJ5pTZmUEr/J/2Mwz07Ks=</DigestValue>
      </Reference>
      <Reference URI="/xl/printerSettings/printerSettings681.bin?ContentType=application/vnd.openxmlformats-officedocument.spreadsheetml.printerSettings">
        <DigestMethod Algorithm="http://www.w3.org/2001/04/xmlenc#sha256"/>
        <DigestValue>ibUXr0vOm8xoppsqwvt/qoaR34aZo1Bt8nGr51G3MxU=</DigestValue>
      </Reference>
      <Reference URI="/xl/printerSettings/printerSettings682.bin?ContentType=application/vnd.openxmlformats-officedocument.spreadsheetml.printerSettings">
        <DigestMethod Algorithm="http://www.w3.org/2001/04/xmlenc#sha256"/>
        <DigestValue>ibUXr0vOm8xoppsqwvt/qoaR34aZo1Bt8nGr51G3MxU=</DigestValue>
      </Reference>
      <Reference URI="/xl/printerSettings/printerSettings683.bin?ContentType=application/vnd.openxmlformats-officedocument.spreadsheetml.printerSettings">
        <DigestMethod Algorithm="http://www.w3.org/2001/04/xmlenc#sha256"/>
        <DigestValue>VQQFUkskIxPMBqKCj896f9FJ5pTZmUEr/J/2Mwz07Ks=</DigestValue>
      </Reference>
      <Reference URI="/xl/printerSettings/printerSettings684.bin?ContentType=application/vnd.openxmlformats-officedocument.spreadsheetml.printerSettings">
        <DigestMethod Algorithm="http://www.w3.org/2001/04/xmlenc#sha256"/>
        <DigestValue>rIFM0HglwlPrDPL+rw1hHS7uFM31eP6Ed+eI7ZidXX0=</DigestValue>
      </Reference>
      <Reference URI="/xl/printerSettings/printerSettings685.bin?ContentType=application/vnd.openxmlformats-officedocument.spreadsheetml.printerSettings">
        <DigestMethod Algorithm="http://www.w3.org/2001/04/xmlenc#sha256"/>
        <DigestValue>VQQFUkskIxPMBqKCj896f9FJ5pTZmUEr/J/2Mwz07Ks=</DigestValue>
      </Reference>
      <Reference URI="/xl/printerSettings/printerSettings686.bin?ContentType=application/vnd.openxmlformats-officedocument.spreadsheetml.printerSettings">
        <DigestMethod Algorithm="http://www.w3.org/2001/04/xmlenc#sha256"/>
        <DigestValue>H3An+C7tBcBeSpEymAszO6PvdCgqobIC9NSPkiZ+tek=</DigestValue>
      </Reference>
      <Reference URI="/xl/printerSettings/printerSettings687.bin?ContentType=application/vnd.openxmlformats-officedocument.spreadsheetml.printerSettings">
        <DigestMethod Algorithm="http://www.w3.org/2001/04/xmlenc#sha256"/>
        <DigestValue>H3An+C7tBcBeSpEymAszO6PvdCgqobIC9NSPkiZ+tek=</DigestValue>
      </Reference>
      <Reference URI="/xl/printerSettings/printerSettings688.bin?ContentType=application/vnd.openxmlformats-officedocument.spreadsheetml.printerSettings">
        <DigestMethod Algorithm="http://www.w3.org/2001/04/xmlenc#sha256"/>
        <DigestValue>6FkLDuM0a2JWCe/NCqkfkFGGsEKEOqzdjtYNAetQkvQ=</DigestValue>
      </Reference>
      <Reference URI="/xl/printerSettings/printerSettings689.bin?ContentType=application/vnd.openxmlformats-officedocument.spreadsheetml.printerSettings">
        <DigestMethod Algorithm="http://www.w3.org/2001/04/xmlenc#sha256"/>
        <DigestValue>LLgOvqILSPezRF+xmU8TOsG1WIYuINJNmT2vFWgApg0=</DigestValue>
      </Reference>
      <Reference URI="/xl/printerSettings/printerSettings69.bin?ContentType=application/vnd.openxmlformats-officedocument.spreadsheetml.printerSettings">
        <DigestMethod Algorithm="http://www.w3.org/2001/04/xmlenc#sha256"/>
        <DigestValue>k5z4QFvXyp5vMq4FDANuvQxvNZ735cuotFRYxi91M4M=</DigestValue>
      </Reference>
      <Reference URI="/xl/printerSettings/printerSettings690.bin?ContentType=application/vnd.openxmlformats-officedocument.spreadsheetml.printerSettings">
        <DigestMethod Algorithm="http://www.w3.org/2001/04/xmlenc#sha256"/>
        <DigestValue>9yMZBLR4Nrye9a/Pzc53qddzqCFUYQmUHfyLaVdcDbE=</DigestValue>
      </Reference>
      <Reference URI="/xl/printerSettings/printerSettings691.bin?ContentType=application/vnd.openxmlformats-officedocument.spreadsheetml.printerSettings">
        <DigestMethod Algorithm="http://www.w3.org/2001/04/xmlenc#sha256"/>
        <DigestValue>9yMZBLR4Nrye9a/Pzc53qddzqCFUYQmUHfyLaVdcDbE=</DigestValue>
      </Reference>
      <Reference URI="/xl/printerSettings/printerSettings692.bin?ContentType=application/vnd.openxmlformats-officedocument.spreadsheetml.printerSettings">
        <DigestMethod Algorithm="http://www.w3.org/2001/04/xmlenc#sha256"/>
        <DigestValue>r3XBjBuS7s7/RC+8u1aGIzrWq5LgqIgb+WoWE2tSozg=</DigestValue>
      </Reference>
      <Reference URI="/xl/printerSettings/printerSettings693.bin?ContentType=application/vnd.openxmlformats-officedocument.spreadsheetml.printerSettings">
        <DigestMethod Algorithm="http://www.w3.org/2001/04/xmlenc#sha256"/>
        <DigestValue>ibUXr0vOm8xoppsqwvt/qoaR34aZo1Bt8nGr51G3MxU=</DigestValue>
      </Reference>
      <Reference URI="/xl/printerSettings/printerSettings694.bin?ContentType=application/vnd.openxmlformats-officedocument.spreadsheetml.printerSettings">
        <DigestMethod Algorithm="http://www.w3.org/2001/04/xmlenc#sha256"/>
        <DigestValue>RHPsmZQlM/7r6S3JHgxRNOuiVFqH9Hz5NSR8UPtm0PA=</DigestValue>
      </Reference>
      <Reference URI="/xl/printerSettings/printerSettings695.bin?ContentType=application/vnd.openxmlformats-officedocument.spreadsheetml.printerSettings">
        <DigestMethod Algorithm="http://www.w3.org/2001/04/xmlenc#sha256"/>
        <DigestValue>ibUXr0vOm8xoppsqwvt/qoaR34aZo1Bt8nGr51G3MxU=</DigestValue>
      </Reference>
      <Reference URI="/xl/printerSettings/printerSettings696.bin?ContentType=application/vnd.openxmlformats-officedocument.spreadsheetml.printerSettings">
        <DigestMethod Algorithm="http://www.w3.org/2001/04/xmlenc#sha256"/>
        <DigestValue>RHPsmZQlM/7r6S3JHgxRNOuiVFqH9Hz5NSR8UPtm0PA=</DigestValue>
      </Reference>
      <Reference URI="/xl/printerSettings/printerSettings697.bin?ContentType=application/vnd.openxmlformats-officedocument.spreadsheetml.printerSettings">
        <DigestMethod Algorithm="http://www.w3.org/2001/04/xmlenc#sha256"/>
        <DigestValue>6FkLDuM0a2JWCe/NCqkfkFGGsEKEOqzdjtYNAetQkvQ=</DigestValue>
      </Reference>
      <Reference URI="/xl/printerSettings/printerSettings698.bin?ContentType=application/vnd.openxmlformats-officedocument.spreadsheetml.printerSettings">
        <DigestMethod Algorithm="http://www.w3.org/2001/04/xmlenc#sha256"/>
        <DigestValue>r3XBjBuS7s7/RC+8u1aGIzrWq5LgqIgb+WoWE2tSozg=</DigestValue>
      </Reference>
      <Reference URI="/xl/printerSettings/printerSettings699.bin?ContentType=application/vnd.openxmlformats-officedocument.spreadsheetml.printerSettings">
        <DigestMethod Algorithm="http://www.w3.org/2001/04/xmlenc#sha256"/>
        <DigestValue>ifFw/UNXJPpaHH+uaxx1y1rPwjg/yn5QlflMbaVq85M=</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+n5QTe6/grUf3JPx5J0xBRGlKRI8XimZKbgxCQVlTOM=</DigestValue>
      </Reference>
      <Reference URI="/xl/printerSettings/printerSettings700.bin?ContentType=application/vnd.openxmlformats-officedocument.spreadsheetml.printerSettings">
        <DigestMethod Algorithm="http://www.w3.org/2001/04/xmlenc#sha256"/>
        <DigestValue>r3XBjBuS7s7/RC+8u1aGIzrWq5LgqIgb+WoWE2tSozg=</DigestValue>
      </Reference>
      <Reference URI="/xl/printerSettings/printerSettings701.bin?ContentType=application/vnd.openxmlformats-officedocument.spreadsheetml.printerSettings">
        <DigestMethod Algorithm="http://www.w3.org/2001/04/xmlenc#sha256"/>
        <DigestValue>ifFw/UNXJPpaHH+uaxx1y1rPwjg/yn5QlflMbaVq85M=</DigestValue>
      </Reference>
      <Reference URI="/xl/printerSettings/printerSettings702.bin?ContentType=application/vnd.openxmlformats-officedocument.spreadsheetml.printerSettings">
        <DigestMethod Algorithm="http://www.w3.org/2001/04/xmlenc#sha256"/>
        <DigestValue>ifFw/UNXJPpaHH+uaxx1y1rPwjg/yn5QlflMbaVq85M=</DigestValue>
      </Reference>
      <Reference URI="/xl/printerSettings/printerSettings703.bin?ContentType=application/vnd.openxmlformats-officedocument.spreadsheetml.printerSettings">
        <DigestMethod Algorithm="http://www.w3.org/2001/04/xmlenc#sha256"/>
        <DigestValue>r3XBjBuS7s7/RC+8u1aGIzrWq5LgqIgb+WoWE2tSozg=</DigestValue>
      </Reference>
      <Reference URI="/xl/printerSettings/printerSettings704.bin?ContentType=application/vnd.openxmlformats-officedocument.spreadsheetml.printerSettings">
        <DigestMethod Algorithm="http://www.w3.org/2001/04/xmlenc#sha256"/>
        <DigestValue>RHPsmZQlM/7r6S3JHgxRNOuiVFqH9Hz5NSR8UPtm0PA=</DigestValue>
      </Reference>
      <Reference URI="/xl/printerSettings/printerSettings705.bin?ContentType=application/vnd.openxmlformats-officedocument.spreadsheetml.printerSettings">
        <DigestMethod Algorithm="http://www.w3.org/2001/04/xmlenc#sha256"/>
        <DigestValue>ibUXr0vOm8xoppsqwvt/qoaR34aZo1Bt8nGr51G3MxU=</DigestValue>
      </Reference>
      <Reference URI="/xl/printerSettings/printerSettings706.bin?ContentType=application/vnd.openxmlformats-officedocument.spreadsheetml.printerSettings">
        <DigestMethod Algorithm="http://www.w3.org/2001/04/xmlenc#sha256"/>
        <DigestValue>ibUXr0vOm8xoppsqwvt/qoaR34aZo1Bt8nGr51G3MxU=</DigestValue>
      </Reference>
      <Reference URI="/xl/printerSettings/printerSettings707.bin?ContentType=application/vnd.openxmlformats-officedocument.spreadsheetml.printerSettings">
        <DigestMethod Algorithm="http://www.w3.org/2001/04/xmlenc#sha256"/>
        <DigestValue>r3XBjBuS7s7/RC+8u1aGIzrWq5LgqIgb+WoWE2tSozg=</DigestValue>
      </Reference>
      <Reference URI="/xl/printerSettings/printerSettings708.bin?ContentType=application/vnd.openxmlformats-officedocument.spreadsheetml.printerSettings">
        <DigestMethod Algorithm="http://www.w3.org/2001/04/xmlenc#sha256"/>
        <DigestValue>9yMZBLR4Nrye9a/Pzc53qddzqCFUYQmUHfyLaVdcDbE=</DigestValue>
      </Reference>
      <Reference URI="/xl/printerSettings/printerSettings709.bin?ContentType=application/vnd.openxmlformats-officedocument.spreadsheetml.printerSettings">
        <DigestMethod Algorithm="http://www.w3.org/2001/04/xmlenc#sha256"/>
        <DigestValue>r3XBjBuS7s7/RC+8u1aGIzrWq5LgqIgb+WoWE2tSozg=</DigestValue>
      </Reference>
      <Reference URI="/xl/printerSettings/printerSettings71.bin?ContentType=application/vnd.openxmlformats-officedocument.spreadsheetml.printerSettings">
        <DigestMethod Algorithm="http://www.w3.org/2001/04/xmlenc#sha256"/>
        <DigestValue>6HGumsjBk9X1CzCPpkG1pJTBdVyGv7gAJ+RWNO+yDTc=</DigestValue>
      </Reference>
      <Reference URI="/xl/printerSettings/printerSettings710.bin?ContentType=application/vnd.openxmlformats-officedocument.spreadsheetml.printerSettings">
        <DigestMethod Algorithm="http://www.w3.org/2001/04/xmlenc#sha256"/>
        <DigestValue>6FkLDuM0a2JWCe/NCqkfkFGGsEKEOqzdjtYNAetQkvQ=</DigestValue>
      </Reference>
      <Reference URI="/xl/printerSettings/printerSettings711.bin?ContentType=application/vnd.openxmlformats-officedocument.spreadsheetml.printerSettings">
        <DigestMethod Algorithm="http://www.w3.org/2001/04/xmlenc#sha256"/>
        <DigestValue>6FkLDuM0a2JWCe/NCqkfkFGGsEKEOqzdjtYNAetQkvQ=</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4sf+1AWluvbpxJKPd2Oye0vW/vjaIC4T1BxgDzXmoXg=</DigestValue>
      </Reference>
      <Reference URI="/xl/printerSettings/printerSettings714.bin?ContentType=application/vnd.openxmlformats-officedocument.spreadsheetml.printerSettings">
        <DigestMethod Algorithm="http://www.w3.org/2001/04/xmlenc#sha256"/>
        <DigestValue>AOaDuHtsifCB+3mFVZaFSjZ2jbySMm3+Pey0DhdCrvo=</DigestValue>
      </Reference>
      <Reference URI="/xl/printerSettings/printerSettings715.bin?ContentType=application/vnd.openxmlformats-officedocument.spreadsheetml.printerSettings">
        <DigestMethod Algorithm="http://www.w3.org/2001/04/xmlenc#sha256"/>
        <DigestValue>AOaDuHtsifCB+3mFVZaFSjZ2jbySMm3+Pey0DhdCrvo=</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MqlMFcdOU724y+XT0A1fb7kjq67gysaEXySjCDCzorU=</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4sf+1AWluvbpxJKPd2Oye0vW/vjaIC4T1BxgDzXmoXg=</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6HGumsjBk9X1CzCPpkG1pJTBdVyGv7gAJ+RWNO+yDTc=</DigestValue>
      </Reference>
      <Reference URI="/xl/printerSettings/printerSettings722.bin?ContentType=application/vnd.openxmlformats-officedocument.spreadsheetml.printerSettings">
        <DigestMethod Algorithm="http://www.w3.org/2001/04/xmlenc#sha256"/>
        <DigestValue>+n5QTe6/grUf3JPx5J0xBRGlKRI8XimZKbgxCQVlTOM=</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1easXUpors9wW02Nqy5x8cLEF/3ZKBH0i2lLjO2Zsk8=</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AOaDuHtsifCB+3mFVZaFSjZ2jbySMm3+Pey0DhdCrvo=</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4sf+1AWluvbpxJKPd2Oye0vW/vjaIC4T1BxgDzXmoXg=</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AOaDuHtsifCB+3mFVZaFSjZ2jbySMm3+Pey0DhdCrvo=</DigestValue>
      </Reference>
      <Reference URI="/xl/printerSettings/printerSettings734.bin?ContentType=application/vnd.openxmlformats-officedocument.spreadsheetml.printerSettings">
        <DigestMethod Algorithm="http://www.w3.org/2001/04/xmlenc#sha256"/>
        <DigestValue>AOaDuHtsifCB+3mFVZaFSjZ2jbySMm3+Pey0DhdCrvo=</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1easXUpors9wW02Nqy5x8cLEF/3ZKBH0i2lLjO2Zsk8=</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6HGumsjBk9X1CzCPpkG1pJTBdVyGv7gAJ+RWNO+yDTc=</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6HGumsjBk9X1CzCPpkG1pJTBdVyGv7gAJ+RWNO+yDTc=</DigestValue>
      </Reference>
      <Reference URI="/xl/printerSettings/printerSettings740.bin?ContentType=application/vnd.openxmlformats-officedocument.spreadsheetml.printerSettings">
        <DigestMethod Algorithm="http://www.w3.org/2001/04/xmlenc#sha256"/>
        <DigestValue>6HGumsjBk9X1CzCPpkG1pJTBdVyGv7gAJ+RWNO+yDTc=</DigestValue>
      </Reference>
      <Reference URI="/xl/printerSettings/printerSettings741.bin?ContentType=application/vnd.openxmlformats-officedocument.spreadsheetml.printerSettings">
        <DigestMethod Algorithm="http://www.w3.org/2001/04/xmlenc#sha256"/>
        <DigestValue>6HGumsjBk9X1CzCPpkG1pJTBdVyGv7gAJ+RWNO+yDTc=</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BsIAjKOA+fRd+S8nF8NlmZ2fAwRQrX2fbojeS8s8IHY=</DigestValue>
      </Reference>
      <Reference URI="/xl/printerSettings/printerSettings744.bin?ContentType=application/vnd.openxmlformats-officedocument.spreadsheetml.printerSettings">
        <DigestMethod Algorithm="http://www.w3.org/2001/04/xmlenc#sha256"/>
        <DigestValue>6HGumsjBk9X1CzCPpkG1pJTBdVyGv7gAJ+RWNO+yDTc=</DigestValue>
      </Reference>
      <Reference URI="/xl/printerSettings/printerSettings745.bin?ContentType=application/vnd.openxmlformats-officedocument.spreadsheetml.printerSettings">
        <DigestMethod Algorithm="http://www.w3.org/2001/04/xmlenc#sha256"/>
        <DigestValue>k5z4QFvXyp5vMq4FDANuvQxvNZ735cuotFRYxi91M4M=</DigestValue>
      </Reference>
      <Reference URI="/xl/printerSettings/printerSettings746.bin?ContentType=application/vnd.openxmlformats-officedocument.spreadsheetml.printerSettings">
        <DigestMethod Algorithm="http://www.w3.org/2001/04/xmlenc#sha256"/>
        <DigestValue>+n5QTe6/grUf3JPx5J0xBRGlKRI8XimZKbgxCQVlTOM=</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6HGumsjBk9X1CzCPpkG1pJTBdVyGv7gAJ+RWNO+yDTc=</DigestValue>
      </Reference>
      <Reference URI="/xl/printerSettings/printerSettings75.bin?ContentType=application/vnd.openxmlformats-officedocument.spreadsheetml.printerSettings">
        <DigestMethod Algorithm="http://www.w3.org/2001/04/xmlenc#sha256"/>
        <DigestValue>1easXUpors9wW02Nqy5x8cLEF/3ZKBH0i2lLjO2Zsk8=</DigestValue>
      </Reference>
      <Reference URI="/xl/printerSettings/printerSettings750.bin?ContentType=application/vnd.openxmlformats-officedocument.spreadsheetml.printerSettings">
        <DigestMethod Algorithm="http://www.w3.org/2001/04/xmlenc#sha256"/>
        <DigestValue>1easXUpors9wW02Nqy5x8cLEF/3ZKBH0i2lLjO2Zsk8=</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AOaDuHtsifCB+3mFVZaFSjZ2jbySMm3+Pey0DhdCrvo=</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AOaDuHtsifCB+3mFVZaFSjZ2jbySMm3+Pey0DhdCrvo=</DigestValue>
      </Reference>
      <Reference URI="/xl/printerSettings/printerSettings759.bin?ContentType=application/vnd.openxmlformats-officedocument.spreadsheetml.printerSettings">
        <DigestMethod Algorithm="http://www.w3.org/2001/04/xmlenc#sha256"/>
        <DigestValue>AOaDuHtsifCB+3mFVZaFSjZ2jbySMm3+Pey0DhdCrvo=</DigestValue>
      </Reference>
      <Reference URI="/xl/printerSettings/printerSettings76.bin?ContentType=application/vnd.openxmlformats-officedocument.spreadsheetml.printerSettings">
        <DigestMethod Algorithm="http://www.w3.org/2001/04/xmlenc#sha256"/>
        <DigestValue>4sf+1AWluvbpxJKPd2Oye0vW/vjaIC4T1BxgDzXmoXg=</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1easXUpors9wW02Nqy5x8cLEF/3ZKBH0i2lLjO2Zsk8=</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+n5QTe6/grUf3JPx5J0xBRGlKRI8XimZKbgxCQVlTOM=</DigestValue>
      </Reference>
      <Reference URI="/xl/printerSettings/printerSettings766.bin?ContentType=application/vnd.openxmlformats-officedocument.spreadsheetml.printerSettings">
        <DigestMethod Algorithm="http://www.w3.org/2001/04/xmlenc#sha256"/>
        <DigestValue>4sf+1AWluvbpxJKPd2Oye0vW/vjaIC4T1BxgDzXmoXg=</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1easXUpors9wW02Nqy5x8cLEF/3ZKBH0i2lLjO2Zsk8=</DigestValue>
      </Reference>
      <Reference URI="/xl/printerSettings/printerSettings769.bin?ContentType=application/vnd.openxmlformats-officedocument.spreadsheetml.printerSettings">
        <DigestMethod Algorithm="http://www.w3.org/2001/04/xmlenc#sha256"/>
        <DigestValue>4sf+1AWluvbpxJKPd2Oye0vW/vjaIC4T1BxgDzXmoXg=</DigestValue>
      </Reference>
      <Reference URI="/xl/printerSettings/printerSettings77.bin?ContentType=application/vnd.openxmlformats-officedocument.spreadsheetml.printerSettings">
        <DigestMethod Algorithm="http://www.w3.org/2001/04/xmlenc#sha256"/>
        <DigestValue>AOaDuHtsifCB+3mFVZaFSjZ2jbySMm3+Pey0DhdCrvo=</DigestValue>
      </Reference>
      <Reference URI="/xl/printerSettings/printerSettings770.bin?ContentType=application/vnd.openxmlformats-officedocument.spreadsheetml.printerSettings">
        <DigestMethod Algorithm="http://www.w3.org/2001/04/xmlenc#sha256"/>
        <DigestValue>AOaDuHtsifCB+3mFVZaFSjZ2jbySMm3+Pey0DhdCrvo=</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AOaDuHtsifCB+3mFVZaFSjZ2jbySMm3+Pey0DhdCrvo=</DigestValue>
      </Reference>
      <Reference URI="/xl/printerSettings/printerSettings777.bin?ContentType=application/vnd.openxmlformats-officedocument.spreadsheetml.printerSettings">
        <DigestMethod Algorithm="http://www.w3.org/2001/04/xmlenc#sha256"/>
        <DigestValue>AOaDuHtsifCB+3mFVZaFSjZ2jbySMm3+Pey0DhdCrvo=</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1easXUpors9wW02Nqy5x8cLEF/3ZKBH0i2lLjO2Zsk8=</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6HGumsjBk9X1CzCPpkG1pJTBdVyGv7gAJ+RWNO+yDTc=</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6HGumsjBk9X1CzCPpkG1pJTBdVyGv7gAJ+RWNO+yDTc=</DigestValue>
      </Reference>
      <Reference URI="/xl/printerSettings/printerSettings784.bin?ContentType=application/vnd.openxmlformats-officedocument.spreadsheetml.printerSettings">
        <DigestMethod Algorithm="http://www.w3.org/2001/04/xmlenc#sha256"/>
        <DigestValue>6HGumsjBk9X1CzCPpkG1pJTBdVyGv7gAJ+RWNO+yDTc=</DigestValue>
      </Reference>
      <Reference URI="/xl/printerSettings/printerSettings785.bin?ContentType=application/vnd.openxmlformats-officedocument.spreadsheetml.printerSettings">
        <DigestMethod Algorithm="http://www.w3.org/2001/04/xmlenc#sha256"/>
        <DigestValue>6HGumsjBk9X1CzCPpkG1pJTBdVyGv7gAJ+RWNO+yDTc=</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6HGumsjBk9X1CzCPpkG1pJTBdVyGv7gAJ+RWNO+yDTc=</DigestValue>
      </Reference>
      <Reference URI="/xl/printerSettings/printerSettings788.bin?ContentType=application/vnd.openxmlformats-officedocument.spreadsheetml.printerSettings">
        <DigestMethod Algorithm="http://www.w3.org/2001/04/xmlenc#sha256"/>
        <DigestValue>6HGumsjBk9X1CzCPpkG1pJTBdVyGv7gAJ+RWNO+yDTc=</DigestValue>
      </Reference>
      <Reference URI="/xl/printerSettings/printerSettings789.bin?ContentType=application/vnd.openxmlformats-officedocument.spreadsheetml.printerSettings">
        <DigestMethod Algorithm="http://www.w3.org/2001/04/xmlenc#sha256"/>
        <DigestValue>6HGumsjBk9X1CzCPpkG1pJTBdVyGv7gAJ+RWNO+yDTc=</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6HGumsjBk9X1CzCPpkG1pJTBdVyGv7gAJ+RWNO+yDTc=</DigestValue>
      </Reference>
      <Reference URI="/xl/printerSettings/printerSettings791.bin?ContentType=application/vnd.openxmlformats-officedocument.spreadsheetml.printerSettings">
        <DigestMethod Algorithm="http://www.w3.org/2001/04/xmlenc#sha256"/>
        <DigestValue>6HGumsjBk9X1CzCPpkG1pJTBdVyGv7gAJ+RWNO+yDTc=</DigestValue>
      </Reference>
      <Reference URI="/xl/printerSettings/printerSettings792.bin?ContentType=application/vnd.openxmlformats-officedocument.spreadsheetml.printerSettings">
        <DigestMethod Algorithm="http://www.w3.org/2001/04/xmlenc#sha256"/>
        <DigestValue>6HGumsjBk9X1CzCPpkG1pJTBdVyGv7gAJ+RWNO+yDTc=</DigestValue>
      </Reference>
      <Reference URI="/xl/printerSettings/printerSettings793.bin?ContentType=application/vnd.openxmlformats-officedocument.spreadsheetml.printerSettings">
        <DigestMethod Algorithm="http://www.w3.org/2001/04/xmlenc#sha256"/>
        <DigestValue>6HGumsjBk9X1CzCPpkG1pJTBdVyGv7gAJ+RWNO+yDTc=</DigestValue>
      </Reference>
      <Reference URI="/xl/printerSettings/printerSettings794.bin?ContentType=application/vnd.openxmlformats-officedocument.spreadsheetml.printerSettings">
        <DigestMethod Algorithm="http://www.w3.org/2001/04/xmlenc#sha256"/>
        <DigestValue>k5z4QFvXyp5vMq4FDANuvQxvNZ735cuotFRYxi91M4M=</DigestValue>
      </Reference>
      <Reference URI="/xl/printerSettings/printerSettings795.bin?ContentType=application/vnd.openxmlformats-officedocument.spreadsheetml.printerSettings">
        <DigestMethod Algorithm="http://www.w3.org/2001/04/xmlenc#sha256"/>
        <DigestValue>+n5QTe6/grUf3JPx5J0xBRGlKRI8XimZKbgxCQVlTOM=</DigestValue>
      </Reference>
      <Reference URI="/xl/printerSettings/printerSettings796.bin?ContentType=application/vnd.openxmlformats-officedocument.spreadsheetml.printerSettings">
        <DigestMethod Algorithm="http://www.w3.org/2001/04/xmlenc#sha256"/>
        <DigestValue>6HGumsjBk9X1CzCPpkG1pJTBdVyGv7gAJ+RWNO+yDTc=</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4sf+1AWluvbpxJKPd2Oye0vW/vjaIC4T1BxgDzXmoXg=</DigestValue>
      </Reference>
      <Reference URI="/xl/printerSettings/printerSettings799.bin?ContentType=application/vnd.openxmlformats-officedocument.spreadsheetml.printerSettings">
        <DigestMethod Algorithm="http://www.w3.org/2001/04/xmlenc#sha256"/>
        <DigestValue>6HGumsjBk9X1CzCPpkG1pJTBdVyGv7gAJ+RWNO+yDTc=</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1easXUpors9wW02Nqy5x8cLEF/3ZKBH0i2lLjO2Zsk8=</DigestValue>
      </Reference>
      <Reference URI="/xl/printerSettings/printerSettings801.bin?ContentType=application/vnd.openxmlformats-officedocument.spreadsheetml.printerSettings">
        <DigestMethod Algorithm="http://www.w3.org/2001/04/xmlenc#sha256"/>
        <DigestValue>4sf+1AWluvbpxJKPd2Oye0vW/vjaIC4T1BxgDzXmoXg=</DigestValue>
      </Reference>
      <Reference URI="/xl/printerSettings/printerSettings802.bin?ContentType=application/vnd.openxmlformats-officedocument.spreadsheetml.printerSettings">
        <DigestMethod Algorithm="http://www.w3.org/2001/04/xmlenc#sha256"/>
        <DigestValue>AOaDuHtsifCB+3mFVZaFSjZ2jbySMm3+Pey0DhdCrvo=</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olVzO14YzbBV9lyv2+iYJUax50tLLM5nhgg3hHHh9hE=</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AOaDuHtsifCB+3mFVZaFSjZ2jbySMm3+Pey0DhdCrvo=</DigestValue>
      </Reference>
      <Reference URI="/xl/printerSettings/printerSettings809.bin?ContentType=application/vnd.openxmlformats-officedocument.spreadsheetml.printerSettings">
        <DigestMethod Algorithm="http://www.w3.org/2001/04/xmlenc#sha256"/>
        <DigestValue>AOaDuHtsifCB+3mFVZaFSjZ2jbySMm3+Pey0DhdCrvo=</DigestValue>
      </Reference>
      <Reference URI="/xl/printerSettings/printerSettings81.bin?ContentType=application/vnd.openxmlformats-officedocument.spreadsheetml.printerSettings">
        <DigestMethod Algorithm="http://www.w3.org/2001/04/xmlenc#sha256"/>
        <DigestValue>4sf+1AWluvbpxJKPd2Oye0vW/vjaIC4T1BxgDzXmoXg=</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1easXUpors9wW02Nqy5x8cLEF/3ZKBH0i2lLjO2Zsk8=</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olVzO14YzbBV9lyv2+iYJUax50tLLM5nhgg3hHHh9hE=</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+n5QTe6/grUf3JPx5J0xBRGlKRI8XimZKbgxCQVlTOM=</DigestValue>
      </Reference>
      <Reference URI="/xl/printerSettings/printerSettings818.bin?ContentType=application/vnd.openxmlformats-officedocument.spreadsheetml.printerSettings">
        <DigestMethod Algorithm="http://www.w3.org/2001/04/xmlenc#sha256"/>
        <DigestValue>4sf+1AWluvbpxJKPd2Oye0vW/vjaIC4T1BxgDzXmoXg=</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4sf+1AWluvbpxJKPd2Oye0vW/vjaIC4T1BxgDzXmoXg=</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4sf+1AWluvbpxJKPd2Oye0vW/vjaIC4T1BxgDzXmoXg=</DigestValue>
      </Reference>
      <Reference URI="/xl/printerSettings/printerSettings822.bin?ContentType=application/vnd.openxmlformats-officedocument.spreadsheetml.printerSettings">
        <DigestMethod Algorithm="http://www.w3.org/2001/04/xmlenc#sha256"/>
        <DigestValue>1easXUpors9wW02Nqy5x8cLEF/3ZKBH0i2lLjO2Zsk8=</DigestValue>
      </Reference>
      <Reference URI="/xl/printerSettings/printerSettings823.bin?ContentType=application/vnd.openxmlformats-officedocument.spreadsheetml.printerSettings">
        <DigestMethod Algorithm="http://www.w3.org/2001/04/xmlenc#sha256"/>
        <DigestValue>1easXUpors9wW02Nqy5x8cLEF/3ZKBH0i2lLjO2Zsk8=</DigestValue>
      </Reference>
      <Reference URI="/xl/printerSettings/printerSettings824.bin?ContentType=application/vnd.openxmlformats-officedocument.spreadsheetml.printerSettings">
        <DigestMethod Algorithm="http://www.w3.org/2001/04/xmlenc#sha256"/>
        <DigestValue>4sf+1AWluvbpxJKPd2Oye0vW/vjaIC4T1BxgDzXmoXg=</DigestValue>
      </Reference>
      <Reference URI="/xl/printerSettings/printerSettings825.bin?ContentType=application/vnd.openxmlformats-officedocument.spreadsheetml.printerSettings">
        <DigestMethod Algorithm="http://www.w3.org/2001/04/xmlenc#sha256"/>
        <DigestValue>AOaDuHtsifCB+3mFVZaFSjZ2jbySMm3+Pey0DhdCrvo=</DigestValue>
      </Reference>
      <Reference URI="/xl/printerSettings/printerSettings826.bin?ContentType=application/vnd.openxmlformats-officedocument.spreadsheetml.printerSettings">
        <DigestMethod Algorithm="http://www.w3.org/2001/04/xmlenc#sha256"/>
        <DigestValue>4sf+1AWluvbpxJKPd2Oye0vW/vjaIC4T1BxgDzXmoXg=</DigestValue>
      </Reference>
      <Reference URI="/xl/printerSettings/printerSettings827.bin?ContentType=application/vnd.openxmlformats-officedocument.spreadsheetml.printerSettings">
        <DigestMethod Algorithm="http://www.w3.org/2001/04/xmlenc#sha256"/>
        <DigestValue>olVzO14YzbBV9lyv2+iYJUax50tLLM5nhgg3hHHh9hE=</DigestValue>
      </Reference>
      <Reference URI="/xl/printerSettings/printerSettings828.bin?ContentType=application/vnd.openxmlformats-officedocument.spreadsheetml.printerSettings">
        <DigestMethod Algorithm="http://www.w3.org/2001/04/xmlenc#sha256"/>
        <DigestValue>olVzO14YzbBV9lyv2+iYJUax50tLLM5nhgg3hHHh9hE=</DigestValue>
      </Reference>
      <Reference URI="/xl/printerSettings/printerSettings829.bin?ContentType=application/vnd.openxmlformats-officedocument.spreadsheetml.printerSettings">
        <DigestMethod Algorithm="http://www.w3.org/2001/04/xmlenc#sha256"/>
        <DigestValue>+n5QTe6/grUf3JPx5J0xBRGlKRI8XimZKbgxCQVlTOM=</DigestValue>
      </Reference>
      <Reference URI="/xl/printerSettings/printerSettings83.bin?ContentType=application/vnd.openxmlformats-officedocument.spreadsheetml.printerSettings">
        <DigestMethod Algorithm="http://www.w3.org/2001/04/xmlenc#sha256"/>
        <DigestValue>AOaDuHtsifCB+3mFVZaFSjZ2jbySMm3+Pey0DhdCrvo=</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AOaDuHtsifCB+3mFVZaFSjZ2jbySMm3+Pey0DhdCrvo=</DigestValue>
      </Reference>
      <Reference URI="/xl/printerSettings/printerSettings832.bin?ContentType=application/vnd.openxmlformats-officedocument.spreadsheetml.printerSettings">
        <DigestMethod Algorithm="http://www.w3.org/2001/04/xmlenc#sha256"/>
        <DigestValue>AOaDuHtsifCB+3mFVZaFSjZ2jbySMm3+Pey0DhdCrvo=</DigestValue>
      </Reference>
      <Reference URI="/xl/printerSettings/printerSettings833.bin?ContentType=application/vnd.openxmlformats-officedocument.spreadsheetml.printerSettings">
        <DigestMethod Algorithm="http://www.w3.org/2001/04/xmlenc#sha256"/>
        <DigestValue>+n5QTe6/grUf3JPx5J0xBRGlKRI8XimZKbgxCQVlTOM=</DigestValue>
      </Reference>
      <Reference URI="/xl/printerSettings/printerSettings834.bin?ContentType=application/vnd.openxmlformats-officedocument.spreadsheetml.printerSettings">
        <DigestMethod Algorithm="http://www.w3.org/2001/04/xmlenc#sha256"/>
        <DigestValue>1easXUpors9wW02Nqy5x8cLEF/3ZKBH0i2lLjO2Zsk8=</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1easXUpors9wW02Nqy5x8cLEF/3ZKBH0i2lLjO2Zsk8=</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1easXUpors9wW02Nqy5x8cLEF/3ZKBH0i2lLjO2Zsk8=</DigestValue>
      </Reference>
      <Reference URI="/xl/printerSettings/printerSettings839.bin?ContentType=application/vnd.openxmlformats-officedocument.spreadsheetml.printerSettings">
        <DigestMethod Algorithm="http://www.w3.org/2001/04/xmlenc#sha256"/>
        <DigestValue>1easXUpors9wW02Nqy5x8cLEF/3ZKBH0i2lLjO2Zsk8=</DigestValue>
      </Reference>
      <Reference URI="/xl/printerSettings/printerSettings84.bin?ContentType=application/vnd.openxmlformats-officedocument.spreadsheetml.printerSettings">
        <DigestMethod Algorithm="http://www.w3.org/2001/04/xmlenc#sha256"/>
        <DigestValue>AOaDuHtsifCB+3mFVZaFSjZ2jbySMm3+Pey0DhdCrvo=</DigestValue>
      </Reference>
      <Reference URI="/xl/printerSettings/printerSettings840.bin?ContentType=application/vnd.openxmlformats-officedocument.spreadsheetml.printerSettings">
        <DigestMethod Algorithm="http://www.w3.org/2001/04/xmlenc#sha256"/>
        <DigestValue>4sf+1AWluvbpxJKPd2Oye0vW/vjaIC4T1BxgDzXmoXg=</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1easXUpors9wW02Nqy5x8cLEF/3ZKBH0i2lLjO2Zsk8=</DigestValue>
      </Reference>
      <Reference URI="/xl/printerSettings/printerSettings843.bin?ContentType=application/vnd.openxmlformats-officedocument.spreadsheetml.printerSettings">
        <DigestMethod Algorithm="http://www.w3.org/2001/04/xmlenc#sha256"/>
        <DigestValue>+n5QTe6/grUf3JPx5J0xBRGlKRI8XimZKbgxCQVlTOM=</DigestValue>
      </Reference>
      <Reference URI="/xl/printerSettings/printerSettings844.bin?ContentType=application/vnd.openxmlformats-officedocument.spreadsheetml.printerSettings">
        <DigestMethod Algorithm="http://www.w3.org/2001/04/xmlenc#sha256"/>
        <DigestValue>4sf+1AWluvbpxJKPd2Oye0vW/vjaIC4T1BxgDzXmoXg=</DigestValue>
      </Reference>
      <Reference URI="/xl/printerSettings/printerSettings845.bin?ContentType=application/vnd.openxmlformats-officedocument.spreadsheetml.printerSettings">
        <DigestMethod Algorithm="http://www.w3.org/2001/04/xmlenc#sha256"/>
        <DigestValue>1easXUpors9wW02Nqy5x8cLEF/3ZKBH0i2lLjO2Zsk8=</DigestValue>
      </Reference>
      <Reference URI="/xl/printerSettings/printerSettings846.bin?ContentType=application/vnd.openxmlformats-officedocument.spreadsheetml.printerSettings">
        <DigestMethod Algorithm="http://www.w3.org/2001/04/xmlenc#sha256"/>
        <DigestValue>1easXUpors9wW02Nqy5x8cLEF/3ZKBH0i2lLjO2Zsk8=</DigestValue>
      </Reference>
      <Reference URI="/xl/printerSettings/printerSettings847.bin?ContentType=application/vnd.openxmlformats-officedocument.spreadsheetml.printerSettings">
        <DigestMethod Algorithm="http://www.w3.org/2001/04/xmlenc#sha256"/>
        <DigestValue>+n5QTe6/grUf3JPx5J0xBRGlKRI8XimZKbgxCQVlTOM=</DigestValue>
      </Reference>
      <Reference URI="/xl/printerSettings/printerSettings848.bin?ContentType=application/vnd.openxmlformats-officedocument.spreadsheetml.printerSettings">
        <DigestMethod Algorithm="http://www.w3.org/2001/04/xmlenc#sha256"/>
        <DigestValue>AOaDuHtsifCB+3mFVZaFSjZ2jbySMm3+Pey0DhdCrvo=</DigestValue>
      </Reference>
      <Reference URI="/xl/printerSettings/printerSettings849.bin?ContentType=application/vnd.openxmlformats-officedocument.spreadsheetml.printerSettings">
        <DigestMethod Algorithm="http://www.w3.org/2001/04/xmlenc#sha256"/>
        <DigestValue>+n5QTe6/grUf3JPx5J0xBRGlKRI8XimZKbgxCQVlTOM=</DigestValue>
      </Reference>
      <Reference URI="/xl/printerSettings/printerSettings85.bin?ContentType=application/vnd.openxmlformats-officedocument.spreadsheetml.printerSettings">
        <DigestMethod Algorithm="http://www.w3.org/2001/04/xmlenc#sha256"/>
        <DigestValue>4sf+1AWluvbpxJKPd2Oye0vW/vjaIC4T1BxgDzXmoXg=</DigestValue>
      </Reference>
      <Reference URI="/xl/printerSettings/printerSettings850.bin?ContentType=application/vnd.openxmlformats-officedocument.spreadsheetml.printerSettings">
        <DigestMethod Algorithm="http://www.w3.org/2001/04/xmlenc#sha256"/>
        <DigestValue>+n5QTe6/grUf3JPx5J0xBRGlKRI8XimZKbgxCQVlTOM=</DigestValue>
      </Reference>
      <Reference URI="/xl/printerSettings/printerSettings851.bin?ContentType=application/vnd.openxmlformats-officedocument.spreadsheetml.printerSettings">
        <DigestMethod Algorithm="http://www.w3.org/2001/04/xmlenc#sha256"/>
        <DigestValue>+n5QTe6/grUf3JPx5J0xBRGlKRI8XimZKbgxCQVlTOM=</DigestValue>
      </Reference>
      <Reference URI="/xl/printerSettings/printerSettings852.bin?ContentType=application/vnd.openxmlformats-officedocument.spreadsheetml.printerSettings">
        <DigestMethod Algorithm="http://www.w3.org/2001/04/xmlenc#sha256"/>
        <DigestValue>+n5QTe6/grUf3JPx5J0xBRGlKRI8XimZKbgxCQVlTOM=</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AOaDuHtsifCB+3mFVZaFSjZ2jbySMm3+Pey0DhdCrvo=</DigestValue>
      </Reference>
      <Reference URI="/xl/printerSettings/printerSettings855.bin?ContentType=application/vnd.openxmlformats-officedocument.spreadsheetml.printerSettings">
        <DigestMethod Algorithm="http://www.w3.org/2001/04/xmlenc#sha256"/>
        <DigestValue>AOaDuHtsifCB+3mFVZaFSjZ2jbySMm3+Pey0DhdCrvo=</DigestValue>
      </Reference>
      <Reference URI="/xl/printerSettings/printerSettings856.bin?ContentType=application/vnd.openxmlformats-officedocument.spreadsheetml.printerSettings">
        <DigestMethod Algorithm="http://www.w3.org/2001/04/xmlenc#sha256"/>
        <DigestValue>+n5QTe6/grUf3JPx5J0xBRGlKRI8XimZKbgxCQVlTOM=</DigestValue>
      </Reference>
      <Reference URI="/xl/printerSettings/printerSettings857.bin?ContentType=application/vnd.openxmlformats-officedocument.spreadsheetml.printerSettings">
        <DigestMethod Algorithm="http://www.w3.org/2001/04/xmlenc#sha256"/>
        <DigestValue>1easXUpors9wW02Nqy5x8cLEF/3ZKBH0i2lLjO2Zsk8=</DigestValue>
      </Reference>
      <Reference URI="/xl/printerSettings/printerSettings858.bin?ContentType=application/vnd.openxmlformats-officedocument.spreadsheetml.printerSettings">
        <DigestMethod Algorithm="http://www.w3.org/2001/04/xmlenc#sha256"/>
        <DigestValue>4sf+1AWluvbpxJKPd2Oye0vW/vjaIC4T1BxgDzXmoXg=</DigestValue>
      </Reference>
      <Reference URI="/xl/printerSettings/printerSettings859.bin?ContentType=application/vnd.openxmlformats-officedocument.spreadsheetml.printerSettings">
        <DigestMethod Algorithm="http://www.w3.org/2001/04/xmlenc#sha256"/>
        <DigestValue>1easXUpors9wW02Nqy5x8cLEF/3ZKBH0i2lLjO2Zsk8=</DigestValue>
      </Reference>
      <Reference URI="/xl/printerSettings/printerSettings86.bin?ContentType=application/vnd.openxmlformats-officedocument.spreadsheetml.printerSettings">
        <DigestMethod Algorithm="http://www.w3.org/2001/04/xmlenc#sha256"/>
        <DigestValue>1easXUpors9wW02Nqy5x8cLEF/3ZKBH0i2lLjO2Zsk8=</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1easXUpors9wW02Nqy5x8cLEF/3ZKBH0i2lLjO2Zsk8=</DigestValue>
      </Reference>
      <Reference URI="/xl/printerSettings/printerSettings862.bin?ContentType=application/vnd.openxmlformats-officedocument.spreadsheetml.printerSettings">
        <DigestMethod Algorithm="http://www.w3.org/2001/04/xmlenc#sha256"/>
        <DigestValue>1easXUpors9wW02Nqy5x8cLEF/3ZKBH0i2lLjO2Zsk8=</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4sf+1AWluvbpxJKPd2Oye0vW/vjaIC4T1BxgDzXmoXg=</DigestValue>
      </Reference>
      <Reference URI="/xl/printerSettings/printerSettings865.bin?ContentType=application/vnd.openxmlformats-officedocument.spreadsheetml.printerSettings">
        <DigestMethod Algorithm="http://www.w3.org/2001/04/xmlenc#sha256"/>
        <DigestValue>1easXUpors9wW02Nqy5x8cLEF/3ZKBH0i2lLjO2Zsk8=</DigestValue>
      </Reference>
      <Reference URI="/xl/printerSettings/printerSettings866.bin?ContentType=application/vnd.openxmlformats-officedocument.spreadsheetml.printerSettings">
        <DigestMethod Algorithm="http://www.w3.org/2001/04/xmlenc#sha256"/>
        <DigestValue>+n5QTe6/grUf3JPx5J0xBRGlKRI8XimZKbgxCQVlTOM=</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1easXUpors9wW02Nqy5x8cLEF/3ZKBH0i2lLjO2Zsk8=</DigestValue>
      </Reference>
      <Reference URI="/xl/printerSettings/printerSettings869.bin?ContentType=application/vnd.openxmlformats-officedocument.spreadsheetml.printerSettings">
        <DigestMethod Algorithm="http://www.w3.org/2001/04/xmlenc#sha256"/>
        <DigestValue>1easXUpors9wW02Nqy5x8cLEF/3ZKBH0i2lLjO2Zsk8=</DigestValue>
      </Reference>
      <Reference URI="/xl/printerSettings/printerSettings87.bin?ContentType=application/vnd.openxmlformats-officedocument.spreadsheetml.printerSettings">
        <DigestMethod Algorithm="http://www.w3.org/2001/04/xmlenc#sha256"/>
        <DigestValue>4sf+1AWluvbpxJKPd2Oye0vW/vjaIC4T1BxgDzXmoXg=</DigestValue>
      </Reference>
      <Reference URI="/xl/printerSettings/printerSettings870.bin?ContentType=application/vnd.openxmlformats-officedocument.spreadsheetml.printerSettings">
        <DigestMethod Algorithm="http://www.w3.org/2001/04/xmlenc#sha256"/>
        <DigestValue>+n5QTe6/grUf3JPx5J0xBRGlKRI8XimZKbgxCQVlTOM=</DigestValue>
      </Reference>
      <Reference URI="/xl/printerSettings/printerSettings871.bin?ContentType=application/vnd.openxmlformats-officedocument.spreadsheetml.printerSettings">
        <DigestMethod Algorithm="http://www.w3.org/2001/04/xmlenc#sha256"/>
        <DigestValue>AOaDuHtsifCB+3mFVZaFSjZ2jbySMm3+Pey0DhdCrvo=</DigestValue>
      </Reference>
      <Reference URI="/xl/printerSettings/printerSettings872.bin?ContentType=application/vnd.openxmlformats-officedocument.spreadsheetml.printerSettings">
        <DigestMethod Algorithm="http://www.w3.org/2001/04/xmlenc#sha256"/>
        <DigestValue>+n5QTe6/grUf3JPx5J0xBRGlKRI8XimZKbgxCQVlTOM=</DigestValue>
      </Reference>
      <Reference URI="/xl/printerSettings/printerSettings873.bin?ContentType=application/vnd.openxmlformats-officedocument.spreadsheetml.printerSettings">
        <DigestMethod Algorithm="http://www.w3.org/2001/04/xmlenc#sha256"/>
        <DigestValue>+n5QTe6/grUf3JPx5J0xBRGlKRI8XimZKbgxCQVlTOM=</DigestValue>
      </Reference>
      <Reference URI="/xl/printerSettings/printerSettings874.bin?ContentType=application/vnd.openxmlformats-officedocument.spreadsheetml.printerSettings">
        <DigestMethod Algorithm="http://www.w3.org/2001/04/xmlenc#sha256"/>
        <DigestValue>+n5QTe6/grUf3JPx5J0xBRGlKRI8XimZKbgxCQVlTOM=</DigestValue>
      </Reference>
      <Reference URI="/xl/printerSettings/printerSettings875.bin?ContentType=application/vnd.openxmlformats-officedocument.spreadsheetml.printerSettings">
        <DigestMethod Algorithm="http://www.w3.org/2001/04/xmlenc#sha256"/>
        <DigestValue>+n5QTe6/grUf3JPx5J0xBRGlKRI8XimZKbgxCQVlTOM=</DigestValue>
      </Reference>
      <Reference URI="/xl/printerSettings/printerSettings876.bin?ContentType=application/vnd.openxmlformats-officedocument.spreadsheetml.printerSettings">
        <DigestMethod Algorithm="http://www.w3.org/2001/04/xmlenc#sha256"/>
        <DigestValue>4sf+1AWluvbpxJKPd2Oye0vW/vjaIC4T1BxgDzXmoXg=</DigestValue>
      </Reference>
      <Reference URI="/xl/printerSettings/printerSettings877.bin?ContentType=application/vnd.openxmlformats-officedocument.spreadsheetml.printerSettings">
        <DigestMethod Algorithm="http://www.w3.org/2001/04/xmlenc#sha256"/>
        <DigestValue>AOaDuHtsifCB+3mFVZaFSjZ2jbySMm3+Pey0DhdCrvo=</DigestValue>
      </Reference>
      <Reference URI="/xl/printerSettings/printerSettings878.bin?ContentType=application/vnd.openxmlformats-officedocument.spreadsheetml.printerSettings">
        <DigestMethod Algorithm="http://www.w3.org/2001/04/xmlenc#sha256"/>
        <DigestValue>AOaDuHtsifCB+3mFVZaFSjZ2jbySMm3+Pey0DhdCrvo=</DigestValue>
      </Reference>
      <Reference URI="/xl/printerSettings/printerSettings879.bin?ContentType=application/vnd.openxmlformats-officedocument.spreadsheetml.printerSettings">
        <DigestMethod Algorithm="http://www.w3.org/2001/04/xmlenc#sha256"/>
        <DigestValue>4sf+1AWluvbpxJKPd2Oye0vW/vjaIC4T1BxgDzXmoXg=</DigestValue>
      </Reference>
      <Reference URI="/xl/printerSettings/printerSettings88.bin?ContentType=application/vnd.openxmlformats-officedocument.spreadsheetml.printerSettings">
        <DigestMethod Algorithm="http://www.w3.org/2001/04/xmlenc#sha256"/>
        <DigestValue>6HGumsjBk9X1CzCPpkG1pJTBdVyGv7gAJ+RWNO+yDTc=</DigestValue>
      </Reference>
      <Reference URI="/xl/printerSettings/printerSettings880.bin?ContentType=application/vnd.openxmlformats-officedocument.spreadsheetml.printerSettings">
        <DigestMethod Algorithm="http://www.w3.org/2001/04/xmlenc#sha256"/>
        <DigestValue>1easXUpors9wW02Nqy5x8cLEF/3ZKBH0i2lLjO2Zsk8=</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1easXUpors9wW02Nqy5x8cLEF/3ZKBH0i2lLjO2Zsk8=</DigestValue>
      </Reference>
      <Reference URI="/xl/printerSettings/printerSettings883.bin?ContentType=application/vnd.openxmlformats-officedocument.spreadsheetml.printerSettings">
        <DigestMethod Algorithm="http://www.w3.org/2001/04/xmlenc#sha256"/>
        <DigestValue>4sf+1AWluvbpxJKPd2Oye0vW/vjaIC4T1BxgDzXmoXg=</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4sf+1AWluvbpxJKPd2Oye0vW/vjaIC4T1BxgDzXmoXg=</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4sf+1AWluvbpxJKPd2Oye0vW/vjaIC4T1BxgDzXmoXg=</DigestValue>
      </Reference>
      <Reference URI="/xl/printerSettings/printerSettings889.bin?ContentType=application/vnd.openxmlformats-officedocument.spreadsheetml.printerSettings">
        <DigestMethod Algorithm="http://www.w3.org/2001/04/xmlenc#sha256"/>
        <DigestValue>4sf+1AWluvbpxJKPd2Oye0vW/vjaIC4T1BxgDzXmoXg=</DigestValue>
      </Reference>
      <Reference URI="/xl/printerSettings/printerSettings89.bin?ContentType=application/vnd.openxmlformats-officedocument.spreadsheetml.printerSettings">
        <DigestMethod Algorithm="http://www.w3.org/2001/04/xmlenc#sha256"/>
        <DigestValue>4sf+1AWluvbpxJKPd2Oye0vW/vjaIC4T1BxgDzXmoXg=</DigestValue>
      </Reference>
      <Reference URI="/xl/printerSettings/printerSettings890.bin?ContentType=application/vnd.openxmlformats-officedocument.spreadsheetml.printerSettings">
        <DigestMethod Algorithm="http://www.w3.org/2001/04/xmlenc#sha256"/>
        <DigestValue>4sf+1AWluvbpxJKPd2Oye0vW/vjaIC4T1BxgDzXmoXg=</DigestValue>
      </Reference>
      <Reference URI="/xl/printerSettings/printerSettings891.bin?ContentType=application/vnd.openxmlformats-officedocument.spreadsheetml.printerSettings">
        <DigestMethod Algorithm="http://www.w3.org/2001/04/xmlenc#sha256"/>
        <DigestValue>1easXUpors9wW02Nqy5x8cLEF/3ZKBH0i2lLjO2Zsk8=</DigestValue>
      </Reference>
      <Reference URI="/xl/printerSettings/printerSettings892.bin?ContentType=application/vnd.openxmlformats-officedocument.spreadsheetml.printerSettings">
        <DigestMethod Algorithm="http://www.w3.org/2001/04/xmlenc#sha256"/>
        <DigestValue>1easXUpors9wW02Nqy5x8cLEF/3ZKBH0i2lLjO2Zsk8=</DigestValue>
      </Reference>
      <Reference URI="/xl/printerSettings/printerSettings893.bin?ContentType=application/vnd.openxmlformats-officedocument.spreadsheetml.printerSettings">
        <DigestMethod Algorithm="http://www.w3.org/2001/04/xmlenc#sha256"/>
        <DigestValue>4sf+1AWluvbpxJKPd2Oye0vW/vjaIC4T1BxgDzXmoXg=</DigestValue>
      </Reference>
      <Reference URI="/xl/printerSettings/printerSettings894.bin?ContentType=application/vnd.openxmlformats-officedocument.spreadsheetml.printerSettings">
        <DigestMethod Algorithm="http://www.w3.org/2001/04/xmlenc#sha256"/>
        <DigestValue>AOaDuHtsifCB+3mFVZaFSjZ2jbySMm3+Pey0DhdCrvo=</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+n5QTe6/grUf3JPx5J0xBRGlKRI8XimZKbgxCQVlTOM=</DigestValue>
      </Reference>
      <Reference URI="/xl/printerSettings/printerSettings897.bin?ContentType=application/vnd.openxmlformats-officedocument.spreadsheetml.printerSettings">
        <DigestMethod Algorithm="http://www.w3.org/2001/04/xmlenc#sha256"/>
        <DigestValue>+n5QTe6/grUf3JPx5J0xBRGlKRI8XimZKbgxCQVlTOM=</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6HGumsjBk9X1CzCPpkG1pJTBdVyGv7gAJ+RWNO+yDTc=</DigestValue>
      </Reference>
      <Reference URI="/xl/printerSettings/printerSettings900.bin?ContentType=application/vnd.openxmlformats-officedocument.spreadsheetml.printerSettings">
        <DigestMethod Algorithm="http://www.w3.org/2001/04/xmlenc#sha256"/>
        <DigestValue>AOaDuHtsifCB+3mFVZaFSjZ2jbySMm3+Pey0DhdCrvo=</DigestValue>
      </Reference>
      <Reference URI="/xl/printerSettings/printerSettings901.bin?ContentType=application/vnd.openxmlformats-officedocument.spreadsheetml.printerSettings">
        <DigestMethod Algorithm="http://www.w3.org/2001/04/xmlenc#sha256"/>
        <DigestValue>AOaDuHtsifCB+3mFVZaFSjZ2jbySMm3+Pey0DhdCrvo=</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1easXUpors9wW02Nqy5x8cLEF/3ZKBH0i2lLjO2Zsk8=</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4sf+1AWluvbpxJKPd2Oye0vW/vjaIC4T1BxgDzXmoXg=</DigestValue>
      </Reference>
      <Reference URI="/xl/printerSettings/printerSettings907.bin?ContentType=application/vnd.openxmlformats-officedocument.spreadsheetml.printerSettings">
        <DigestMethod Algorithm="http://www.w3.org/2001/04/xmlenc#sha256"/>
        <DigestValue>+n5QTe6/grUf3JPx5J0xBRGlKRI8XimZKbgxCQVlTOM=</DigestValue>
      </Reference>
      <Reference URI="/xl/printerSettings/printerSettings908.bin?ContentType=application/vnd.openxmlformats-officedocument.spreadsheetml.printerSettings">
        <DigestMethod Algorithm="http://www.w3.org/2001/04/xmlenc#sha256"/>
        <DigestValue>4sf+1AWluvbpxJKPd2Oye0vW/vjaIC4T1BxgDzXmoXg=</DigestValue>
      </Reference>
      <Reference URI="/xl/printerSettings/printerSettings909.bin?ContentType=application/vnd.openxmlformats-officedocument.spreadsheetml.printerSettings">
        <DigestMethod Algorithm="http://www.w3.org/2001/04/xmlenc#sha256"/>
        <DigestValue>4sf+1AWluvbpxJKPd2Oye0vW/vjaIC4T1BxgDzXmoXg=</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10.bin?ContentType=application/vnd.openxmlformats-officedocument.spreadsheetml.printerSettings">
        <DigestMethod Algorithm="http://www.w3.org/2001/04/xmlenc#sha256"/>
        <DigestValue>1easXUpors9wW02Nqy5x8cLEF/3ZKBH0i2lLjO2Zsk8=</DigestValue>
      </Reference>
      <Reference URI="/xl/printerSettings/printerSettings911.bin?ContentType=application/vnd.openxmlformats-officedocument.spreadsheetml.printerSettings">
        <DigestMethod Algorithm="http://www.w3.org/2001/04/xmlenc#sha256"/>
        <DigestValue>4sf+1AWluvbpxJKPd2Oye0vW/vjaIC4T1BxgDzXmoXg=</DigestValue>
      </Reference>
      <Reference URI="/xl/printerSettings/printerSettings912.bin?ContentType=application/vnd.openxmlformats-officedocument.spreadsheetml.printerSettings">
        <DigestMethod Algorithm="http://www.w3.org/2001/04/xmlenc#sha256"/>
        <DigestValue>AOaDuHtsifCB+3mFVZaFSjZ2jbySMm3+Pey0DhdCrvo=</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4sf+1AWluvbpxJKPd2Oye0vW/vjaIC4T1BxgDzXmoXg=</DigestValue>
      </Reference>
      <Reference URI="/xl/printerSettings/printerSettings916.bin?ContentType=application/vnd.openxmlformats-officedocument.spreadsheetml.printerSettings">
        <DigestMethod Algorithm="http://www.w3.org/2001/04/xmlenc#sha256"/>
        <DigestValue>4sf+1AWluvbpxJKPd2Oye0vW/vjaIC4T1BxgDzXmoXg=</DigestValue>
      </Reference>
      <Reference URI="/xl/printerSettings/printerSettings917.bin?ContentType=application/vnd.openxmlformats-officedocument.spreadsheetml.printerSettings">
        <DigestMethod Algorithm="http://www.w3.org/2001/04/xmlenc#sha256"/>
        <DigestValue>4sf+1AWluvbpxJKPd2Oye0vW/vjaIC4T1BxgDzXmoXg=</DigestValue>
      </Reference>
      <Reference URI="/xl/printerSettings/printerSettings918.bin?ContentType=application/vnd.openxmlformats-officedocument.spreadsheetml.printerSettings">
        <DigestMethod Algorithm="http://www.w3.org/2001/04/xmlenc#sha256"/>
        <DigestValue>AOaDuHtsifCB+3mFVZaFSjZ2jbySMm3+Pey0DhdCrvo=</DigestValue>
      </Reference>
      <Reference URI="/xl/printerSettings/printerSettings919.bin?ContentType=application/vnd.openxmlformats-officedocument.spreadsheetml.printerSettings">
        <DigestMethod Algorithm="http://www.w3.org/2001/04/xmlenc#sha256"/>
        <DigestValue>AOaDuHtsifCB+3mFVZaFSjZ2jbySMm3+Pey0DhdCrvo=</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1easXUpors9wW02Nqy5x8cLEF/3ZKBH0i2lLjO2Zsk8=</DigestValue>
      </Reference>
      <Reference URI="/xl/printerSettings/printerSettings922.bin?ContentType=application/vnd.openxmlformats-officedocument.spreadsheetml.printerSettings">
        <DigestMethod Algorithm="http://www.w3.org/2001/04/xmlenc#sha256"/>
        <DigestValue>4sf+1AWluvbpxJKPd2Oye0vW/vjaIC4T1BxgDzXmoXg=</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6HGumsjBk9X1CzCPpkG1pJTBdVyGv7gAJ+RWNO+yDTc=</DigestValue>
      </Reference>
      <Reference URI="/xl/printerSettings/printerSettings925.bin?ContentType=application/vnd.openxmlformats-officedocument.spreadsheetml.printerSettings">
        <DigestMethod Algorithm="http://www.w3.org/2001/04/xmlenc#sha256"/>
        <DigestValue>4sf+1AWluvbpxJKPd2Oye0vW/vjaIC4T1BxgDzXmoXg=</DigestValue>
      </Reference>
      <Reference URI="/xl/printerSettings/printerSettings926.bin?ContentType=application/vnd.openxmlformats-officedocument.spreadsheetml.printerSettings">
        <DigestMethod Algorithm="http://www.w3.org/2001/04/xmlenc#sha256"/>
        <DigestValue>6HGumsjBk9X1CzCPpkG1pJTBdVyGv7gAJ+RWNO+yDTc=</DigestValue>
      </Reference>
      <Reference URI="/xl/printerSettings/printerSettings927.bin?ContentType=application/vnd.openxmlformats-officedocument.spreadsheetml.printerSettings">
        <DigestMethod Algorithm="http://www.w3.org/2001/04/xmlenc#sha256"/>
        <DigestValue>+n5QTe6/grUf3JPx5J0xBRGlKRI8XimZKbgxCQVlTOM=</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4sf+1AWluvbpxJKPd2Oye0vW/vjaIC4T1BxgDzXmoXg=</DigestValue>
      </Reference>
      <Reference URI="/xl/printerSettings/printerSettings930.bin?ContentType=application/vnd.openxmlformats-officedocument.spreadsheetml.printerSettings">
        <DigestMethod Algorithm="http://www.w3.org/2001/04/xmlenc#sha256"/>
        <DigestValue>1easXUpors9wW02Nqy5x8cLEF/3ZKBH0i2lLjO2Zsk8=</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AOaDuHtsifCB+3mFVZaFSjZ2jbySMm3+Pey0DhdCrvo=</DigestValue>
      </Reference>
      <Reference URI="/xl/printerSettings/printerSettings933.bin?ContentType=application/vnd.openxmlformats-officedocument.spreadsheetml.printerSettings">
        <DigestMethod Algorithm="http://www.w3.org/2001/04/xmlenc#sha256"/>
        <DigestValue>4sf+1AWluvbpxJKPd2Oye0vW/vjaIC4T1BxgDzXmoXg=</DigestValue>
      </Reference>
      <Reference URI="/xl/printerSettings/printerSettings934.bin?ContentType=application/vnd.openxmlformats-officedocument.spreadsheetml.printerSettings">
        <DigestMethod Algorithm="http://www.w3.org/2001/04/xmlenc#sha256"/>
        <DigestValue>4sf+1AWluvbpxJKPd2Oye0vW/vjaIC4T1BxgDzXmoXg=</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4sf+1AWluvbpxJKPd2Oye0vW/vjaIC4T1BxgDzXmoXg=</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AOaDuHtsifCB+3mFVZaFSjZ2jbySMm3+Pey0DhdCrvo=</DigestValue>
      </Reference>
      <Reference URI="/xl/printerSettings/printerSettings939.bin?ContentType=application/vnd.openxmlformats-officedocument.spreadsheetml.printerSettings">
        <DigestMethod Algorithm="http://www.w3.org/2001/04/xmlenc#sha256"/>
        <DigestValue>AOaDuHtsifCB+3mFVZaFSjZ2jbySMm3+Pey0DhdCrvo=</DigestValue>
      </Reference>
      <Reference URI="/xl/printerSettings/printerSettings94.bin?ContentType=application/vnd.openxmlformats-officedocument.spreadsheetml.printerSettings">
        <DigestMethod Algorithm="http://www.w3.org/2001/04/xmlenc#sha256"/>
        <DigestValue>6HGumsjBk9X1CzCPpkG1pJTBdVyGv7gAJ+RWNO+yDTc=</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1easXUpors9wW02Nqy5x8cLEF/3ZKBH0i2lLjO2Zsk8=</DigestValue>
      </Reference>
      <Reference URI="/xl/printerSettings/printerSettings942.bin?ContentType=application/vnd.openxmlformats-officedocument.spreadsheetml.printerSettings">
        <DigestMethod Algorithm="http://www.w3.org/2001/04/xmlenc#sha256"/>
        <DigestValue>4sf+1AWluvbpxJKPd2Oye0vW/vjaIC4T1BxgDzXmoXg=</DigestValue>
      </Reference>
      <Reference URI="/xl/printerSettings/printerSettings943.bin?ContentType=application/vnd.openxmlformats-officedocument.spreadsheetml.printerSettings">
        <DigestMethod Algorithm="http://www.w3.org/2001/04/xmlenc#sha256"/>
        <DigestValue>6HGumsjBk9X1CzCPpkG1pJTBdVyGv7gAJ+RWNO+yDTc=</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6HGumsjBk9X1CzCPpkG1pJTBdVyGv7gAJ+RWNO+yDTc=</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k5z4QFvXyp5vMq4FDANuvQxvNZ735cuotFRYxi91M4M=</DigestValue>
      </Reference>
      <Reference URI="/xl/printerSettings/printerSettings948.bin?ContentType=application/vnd.openxmlformats-officedocument.spreadsheetml.printerSettings">
        <DigestMethod Algorithm="http://www.w3.org/2001/04/xmlenc#sha256"/>
        <DigestValue>+n5QTe6/grUf3JPx5J0xBRGlKRI8XimZKbgxCQVlTOM=</DigestValue>
      </Reference>
      <Reference URI="/xl/printerSettings/printerSettings949.bin?ContentType=application/vnd.openxmlformats-officedocument.spreadsheetml.printerSettings">
        <DigestMethod Algorithm="http://www.w3.org/2001/04/xmlenc#sha256"/>
        <DigestValue>4sf+1AWluvbpxJKPd2Oye0vW/vjaIC4T1BxgDzXmoXg=</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1easXUpors9wW02Nqy5x8cLEF/3ZKBH0i2lLjO2Zsk8=</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AOaDuHtsifCB+3mFVZaFSjZ2jbySMm3+Pey0DhdCrvo=</DigestValue>
      </Reference>
      <Reference URI="/xl/printerSettings/printerSettings954.bin?ContentType=application/vnd.openxmlformats-officedocument.spreadsheetml.printerSettings">
        <DigestMethod Algorithm="http://www.w3.org/2001/04/xmlenc#sha256"/>
        <DigestValue>4sf+1AWluvbpxJKPd2Oye0vW/vjaIC4T1BxgDzXmoXg=</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4sf+1AWluvbpxJKPd2Oye0vW/vjaIC4T1BxgDzXmoXg=</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4sf+1AWluvbpxJKPd2Oye0vW/vjaIC4T1BxgDzXmoXg=</DigestValue>
      </Reference>
      <Reference URI="/xl/printerSettings/printerSettings959.bin?ContentType=application/vnd.openxmlformats-officedocument.spreadsheetml.printerSettings">
        <DigestMethod Algorithm="http://www.w3.org/2001/04/xmlenc#sha256"/>
        <DigestValue>AOaDuHtsifCB+3mFVZaFSjZ2jbySMm3+Pey0DhdCrvo=</DigestValue>
      </Reference>
      <Reference URI="/xl/printerSettings/printerSettings96.bin?ContentType=application/vnd.openxmlformats-officedocument.spreadsheetml.printerSettings">
        <DigestMethod Algorithm="http://www.w3.org/2001/04/xmlenc#sha256"/>
        <DigestValue>6HGumsjBk9X1CzCPpkG1pJTBdVyGv7gAJ+RWNO+yDTc=</DigestValue>
      </Reference>
      <Reference URI="/xl/printerSettings/printerSettings960.bin?ContentType=application/vnd.openxmlformats-officedocument.spreadsheetml.printerSettings">
        <DigestMethod Algorithm="http://www.w3.org/2001/04/xmlenc#sha256"/>
        <DigestValue>AOaDuHtsifCB+3mFVZaFSjZ2jbySMm3+Pey0DhdCrvo=</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1easXUpors9wW02Nqy5x8cLEF/3ZKBH0i2lLjO2Zsk8=</DigestValue>
      </Reference>
      <Reference URI="/xl/printerSettings/printerSettings963.bin?ContentType=application/vnd.openxmlformats-officedocument.spreadsheetml.printerSettings">
        <DigestMethod Algorithm="http://www.w3.org/2001/04/xmlenc#sha256"/>
        <DigestValue>4sf+1AWluvbpxJKPd2Oye0vW/vjaIC4T1BxgDzXmoXg=</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6HGumsjBk9X1CzCPpkG1pJTBdVyGv7gAJ+RWNO+yDTc=</DigestValue>
      </Reference>
      <Reference URI="/xl/printerSettings/printerSettings967.bin?ContentType=application/vnd.openxmlformats-officedocument.spreadsheetml.printerSettings">
        <DigestMethod Algorithm="http://www.w3.org/2001/04/xmlenc#sha256"/>
        <DigestValue>+n5QTe6/grUf3JPx5J0xBRGlKRI8XimZKbgxCQVlTOM=</DigestValue>
      </Reference>
      <Reference URI="/xl/printerSettings/printerSettings968.bin?ContentType=application/vnd.openxmlformats-officedocument.spreadsheetml.printerSettings">
        <DigestMethod Algorithm="http://www.w3.org/2001/04/xmlenc#sha256"/>
        <DigestValue>4sf+1AWluvbpxJKPd2Oye0vW/vjaIC4T1BxgDzXmoXg=</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6HGumsjBk9X1CzCPpkG1pJTBdVyGv7gAJ+RWNO+yDTc=</DigestValue>
      </Reference>
      <Reference URI="/xl/printerSettings/printerSettings970.bin?ContentType=application/vnd.openxmlformats-officedocument.spreadsheetml.printerSettings">
        <DigestMethod Algorithm="http://www.w3.org/2001/04/xmlenc#sha256"/>
        <DigestValue>1easXUpors9wW02Nqy5x8cLEF/3ZKBH0i2lLjO2Zsk8=</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AOaDuHtsifCB+3mFVZaFSjZ2jbySMm3+Pey0DhdCrvo=</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4sf+1AWluvbpxJKPd2Oye0vW/vjaIC4T1BxgDzXmoXg=</DigestValue>
      </Reference>
      <Reference URI="/xl/printerSettings/printerSettings975.bin?ContentType=application/vnd.openxmlformats-officedocument.spreadsheetml.printerSettings">
        <DigestMethod Algorithm="http://www.w3.org/2001/04/xmlenc#sha256"/>
        <DigestValue>4sf+1AWluvbpxJKPd2Oye0vW/vjaIC4T1BxgDzXmoXg=</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4sf+1AWluvbpxJKPd2Oye0vW/vjaIC4T1BxgDzXmoXg=</DigestValue>
      </Reference>
      <Reference URI="/xl/printerSettings/printerSettings978.bin?ContentType=application/vnd.openxmlformats-officedocument.spreadsheetml.printerSettings">
        <DigestMethod Algorithm="http://www.w3.org/2001/04/xmlenc#sha256"/>
        <DigestValue>AOaDuHtsifCB+3mFVZaFSjZ2jbySMm3+Pey0DhdCrvo=</DigestValue>
      </Reference>
      <Reference URI="/xl/printerSettings/printerSettings979.bin?ContentType=application/vnd.openxmlformats-officedocument.spreadsheetml.printerSettings">
        <DigestMethod Algorithm="http://www.w3.org/2001/04/xmlenc#sha256"/>
        <DigestValue>AOaDuHtsifCB+3mFVZaFSjZ2jbySMm3+Pey0DhdCrvo=</DigestValue>
      </Reference>
      <Reference URI="/xl/printerSettings/printerSettings98.bin?ContentType=application/vnd.openxmlformats-officedocument.spreadsheetml.printerSettings">
        <DigestMethod Algorithm="http://www.w3.org/2001/04/xmlenc#sha256"/>
        <DigestValue>6HGumsjBk9X1CzCPpkG1pJTBdVyGv7gAJ+RWNO+yDTc=</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1easXUpors9wW02Nqy5x8cLEF/3ZKBH0i2lLjO2Zsk8=</DigestValue>
      </Reference>
      <Reference URI="/xl/printerSettings/printerSettings982.bin?ContentType=application/vnd.openxmlformats-officedocument.spreadsheetml.printerSettings">
        <DigestMethod Algorithm="http://www.w3.org/2001/04/xmlenc#sha256"/>
        <DigestValue>4sf+1AWluvbpxJKPd2Oye0vW/vjaIC4T1BxgDzXmoXg=</DigestValue>
      </Reference>
      <Reference URI="/xl/printerSettings/printerSettings983.bin?ContentType=application/vnd.openxmlformats-officedocument.spreadsheetml.printerSettings">
        <DigestMethod Algorithm="http://www.w3.org/2001/04/xmlenc#sha256"/>
        <DigestValue>6HGumsjBk9X1CzCPpkG1pJTBdVyGv7gAJ+RWNO+yDTc=</DigestValue>
      </Reference>
      <Reference URI="/xl/printerSettings/printerSettings984.bin?ContentType=application/vnd.openxmlformats-officedocument.spreadsheetml.printerSettings">
        <DigestMethod Algorithm="http://www.w3.org/2001/04/xmlenc#sha256"/>
        <DigestValue>4sf+1AWluvbpxJKPd2Oye0vW/vjaIC4T1BxgDzXmoXg=</DigestValue>
      </Reference>
      <Reference URI="/xl/printerSettings/printerSettings985.bin?ContentType=application/vnd.openxmlformats-officedocument.spreadsheetml.printerSettings">
        <DigestMethod Algorithm="http://www.w3.org/2001/04/xmlenc#sha256"/>
        <DigestValue>6HGumsjBk9X1CzCPpkG1pJTBdVyGv7gAJ+RWNO+yDTc=</DigestValue>
      </Reference>
      <Reference URI="/xl/printerSettings/printerSettings986.bin?ContentType=application/vnd.openxmlformats-officedocument.spreadsheetml.printerSettings">
        <DigestMethod Algorithm="http://www.w3.org/2001/04/xmlenc#sha256"/>
        <DigestValue>6HGumsjBk9X1CzCPpkG1pJTBdVyGv7gAJ+RWNO+yDTc=</DigestValue>
      </Reference>
      <Reference URI="/xl/printerSettings/printerSettings987.bin?ContentType=application/vnd.openxmlformats-officedocument.spreadsheetml.printerSettings">
        <DigestMethod Algorithm="http://www.w3.org/2001/04/xmlenc#sha256"/>
        <DigestValue>4sf+1AWluvbpxJKPd2Oye0vW/vjaIC4T1BxgDzXmoXg=</DigestValue>
      </Reference>
      <Reference URI="/xl/printerSettings/printerSettings988.bin?ContentType=application/vnd.openxmlformats-officedocument.spreadsheetml.printerSettings">
        <DigestMethod Algorithm="http://www.w3.org/2001/04/xmlenc#sha256"/>
        <DigestValue>6HGumsjBk9X1CzCPpkG1pJTBdVyGv7gAJ+RWNO+yDTc=</DigestValue>
      </Reference>
      <Reference URI="/xl/printerSettings/printerSettings989.bin?ContentType=application/vnd.openxmlformats-officedocument.spreadsheetml.printerSettings">
        <DigestMethod Algorithm="http://www.w3.org/2001/04/xmlenc#sha256"/>
        <DigestValue>k5z4QFvXyp5vMq4FDANuvQxvNZ735cuotFRYxi91M4M=</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+n5QTe6/grUf3JPx5J0xBRGlKRI8XimZKbgxCQVlTOM=</DigestValue>
      </Reference>
      <Reference URI="/xl/printerSettings/printerSettings991.bin?ContentType=application/vnd.openxmlformats-officedocument.spreadsheetml.printerSettings">
        <DigestMethod Algorithm="http://www.w3.org/2001/04/xmlenc#sha256"/>
        <DigestValue>6HGumsjBk9X1CzCPpkG1pJTBdVyGv7gAJ+RWNO+yDTc=</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4sf+1AWluvbpxJKPd2Oye0vW/vjaIC4T1BxgDzXmoXg=</DigestValue>
      </Reference>
      <Reference URI="/xl/printerSettings/printerSettings994.bin?ContentType=application/vnd.openxmlformats-officedocument.spreadsheetml.printerSettings">
        <DigestMethod Algorithm="http://www.w3.org/2001/04/xmlenc#sha256"/>
        <DigestValue>MqlMFcdOU724y+XT0A1fb7kjq67gysaEXySjCDCzorU=</DigestValue>
      </Reference>
      <Reference URI="/xl/printerSettings/printerSettings995.bin?ContentType=application/vnd.openxmlformats-officedocument.spreadsheetml.printerSettings">
        <DigestMethod Algorithm="http://www.w3.org/2001/04/xmlenc#sha256"/>
        <DigestValue>4sf+1AWluvbpxJKPd2Oye0vW/vjaIC4T1BxgDzXmoXg=</DigestValue>
      </Reference>
      <Reference URI="/xl/printerSettings/printerSettings996.bin?ContentType=application/vnd.openxmlformats-officedocument.spreadsheetml.printerSettings">
        <DigestMethod Algorithm="http://www.w3.org/2001/04/xmlenc#sha256"/>
        <DigestValue>AOaDuHtsifCB+3mFVZaFSjZ2jbySMm3+Pey0DhdCrvo=</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4sf+1AWluvbpxJKPd2Oye0vW/vjaIC4T1BxgDzXmoXg=</DigestValue>
      </Reference>
      <Reference URI="/xl/printerSettings/printerSettings9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JGex9TQ2TysEjKfxsTvXs0qUUwFH86JiJhfA4V7Hj5s=</DigestValue>
      </Reference>
      <Reference URI="/xl/styles.xml?ContentType=application/vnd.openxmlformats-officedocument.spreadsheetml.styles+xml">
        <DigestMethod Algorithm="http://www.w3.org/2001/04/xmlenc#sha256"/>
        <DigestValue>KGHx+PcJWZTvvIGTTMVxMUXumagkC83hW72w+THHi1k=</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0v70/Qvt21QLeChtuNl6bwQyA9BQJAh8Jpr5iTuyGV4=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lc/c3DQ4Gr8IrHJkybz+hdrQeOtXhRbgUUvJoS8if9U=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lZj2pAvR5D62hZ8l0AAaVeHx3EJfr8nT60DrUQ8nWNQ=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PTuEWrXRuzB3xlR/XKZb7ZcWvgcSAI2s/Qit7xYl4cg=</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Zb/S86l9r9D2fu3/+NyjKPq9BBAX9QHO9o7B3IsXr74=</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HWhJBEQPmBxbdkgsWzsKuIrTnYpGb42pR1J6OddajiM=</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dHhK4U7kB9fZHq9obepaCUCOfKdyrbTWiYyqxm9/E+g=</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/Eiwes2ht9acA+OgGvvWjBkFe+dyxuJeVBgbzbKe7nU=</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sw9KdxM3NfT9RrXRXMz6N4ZuiwAqTkZYaUL8sHensHc=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2ilkpNkaI1p694iqSZJtzxKlKzaPl+ofaD/3iIbILQo=</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lVjIphHMyf1rZu+2Fo22FFBt1FarWAJYQyB/4AyUo6A=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rVYFIy0AUo9blLGWdcvuX675jtg5Bz4newfCpoDZXew=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BzwQOWV5b60BzWoX2zQdTnWj2a/EI+tpMd2SNB7zLV0=</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cthAB8VEcyieSFs5/SVzE4B6TETD1pCi3uNm1ARBENI=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YyK3d7YVIX151L+C15Lua2i/1VHu2N15DM38lIyhiCo=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4NSNsi5pSb9bDpGDylkbZ5gb8nVFp5IUDSgntR39QG8=</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58mtWGjXI3EEFJ5FfnzX2+m/P3MmrZzehTK72392c5Q=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vuTfjibKdWR02BDOxL9KCm3143R2JFh+lLeWdfFhphA=</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PAwEvkReH60lywpAjbfjxYNNPbmnsoX2VdpG9AOXPss=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6VlZJcPs5RGqxjObeYEreXw8Spmt1mxBUqt4E1al8Nw=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MzG/btmsw+0wh7Wnx6VCbyoTGvzXvBvsW6RPuPkqr9o=</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T/Myou7uRgnD73G5WGmCet5Ot2rd2sz1fmlJs+Xoq9c=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+iSt1hue74c17D+iPeb7NlLCSwa4LLBCPjgDptEBr2k=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wAjrxjE/AgKQSymbycb2nzSrtcKAHUp8sG1jEfJbZ3M=</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FXPWMUGojSkO8C4xYwgIpEjsq7JUb+xBXjDadoRIges=</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gNHk7bRUR3hWgwHAur9J263aXmAe4gAThSzTSrJyhRo=</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A9vbeji0pqw+3tf7anvqxMLPVFuuJN4ZxU6Z/frnq5k=</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bcraTp9WzS8OYiGDF29X1THxlYuMN7Kmar2QCuIHnBg=</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/JHdmVHkh+/DjxDsp7Arlo4hRZqlEI+MYPVvBBcUvVs=</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hnKsma1AXSOEb8hEAKmL3tI9SMRweUg+eKlchA6Adek=</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t/0d5eokCscsOrlYyTeR2tGmF1GNwQ3JtM4u0qsKHSM=</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rKUwH+f87R03g8k6HIfDDtqcNizFEG8p4d7iACVcVw4=</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HfhEbveOgFdeDntonLuoO1XITu62/U1EG2VH3pbkacE=</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duuXlkyjvBZtATY7LsxsPKCSZlDPEK9mRwhLJBYXGa8=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aROvHwEtHgdi4I0GuDTKutY9PkvlPfDqcw/ARhK2F8k=</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ycTMYk85AfUBB95fcdGht9NskEcjvpL/oW5ccBgFvi0=</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1lVLcOzVYpypDFHeqt4curg4AngRY2Z81oIAULudvkg=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U8huQTFbH5EGm5lJAr+vb7BrYVm9YDny7aRw4WMmvkQ=</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vVqp09LSWfI7Nkh19wGC6fqYo7K8OFvxDNokJQGiioQ=</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X/LQ3zMFOd1deuKYXT9P0LGHRRr4Hman8eHb0YgTI40=</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+3UW55FMKV6OzwOYxBALKVtO43AFa8ryvtAH7dl0Eso=</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sRzXEusGfFGqGC3ZxN21kff2vQHhlYdY6nddMdF1EEM=</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nSOuSj1e9+FmQefnIUmJ6J+Ga6/2wwwAQDZOBsqZThQ=</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8fyCygBzds2Z+ot6W9CVe5e9RVSlID6JK74ybOlwSS4=</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ycbRx+FKRhx2Me1lBsPHHE7e66HnJt7DOozjUEL0uwo=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Z9/hbI6kd+xGBBesJ4RJFZhNSqxEfiSWgBs0lFVI8ms=</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prvsr/XQPKR4/OooApAtkOBJYiR2NuNOFfkasE4EiZs=</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cL74r+sCUxgaUFyPQuWIPfYW89og2p/UWkVJ+r/lGNk=</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q+JTo7tXQXcYOqM0EE0uM6i7JGRUiiisdjJSSAAqKb8=</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OzemER3vq4Ckxth+nhKLE3z0Qz8UeczOiSwd8vyGVMg=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0C4CsqsLjE1ZhOv6bVDqL4eZbGnPHIpjbSqLTLhLQMQ=</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thm+222zFIMESNDUcHEIMJDQ0i613lGoGoXsYzUrDm8=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U1S8dwaEj5f7HD2C0/+Ehj4Mp+PbDoUL/5+mhEt+psc=</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EhCzof9cNpKMrOEUQXSJbti2CZCMtGSM6n3ml6mN03c=</DigestValue>
      </Reference>
      <Reference URI="/xl/worksheets/sheet1.xml?ContentType=application/vnd.openxmlformats-officedocument.spreadsheetml.worksheet+xml">
        <DigestMethod Algorithm="http://www.w3.org/2001/04/xmlenc#sha256"/>
        <DigestValue>3VGtjwDECHbfEdaAIDwps+usSSK046L5t8aN9W7HCDA=</DigestValue>
      </Reference>
      <Reference URI="/xl/worksheets/sheet10.xml?ContentType=application/vnd.openxmlformats-officedocument.spreadsheetml.worksheet+xml">
        <DigestMethod Algorithm="http://www.w3.org/2001/04/xmlenc#sha256"/>
        <DigestValue>QjD2Lxq7ZK76SR/rrmcP67iJiouxsVtjxD8/BAwhJFs=</DigestValue>
      </Reference>
      <Reference URI="/xl/worksheets/sheet11.xml?ContentType=application/vnd.openxmlformats-officedocument.spreadsheetml.worksheet+xml">
        <DigestMethod Algorithm="http://www.w3.org/2001/04/xmlenc#sha256"/>
        <DigestValue>4JNLm4w3KxppQR0kJ8089TjajAHzyEV7kWlx86LBVbM=</DigestValue>
      </Reference>
      <Reference URI="/xl/worksheets/sheet12.xml?ContentType=application/vnd.openxmlformats-officedocument.spreadsheetml.worksheet+xml">
        <DigestMethod Algorithm="http://www.w3.org/2001/04/xmlenc#sha256"/>
        <DigestValue>r2zDlUtsRsT1NOdq1TDsaSt2KkcY5YnVofW5rKv5xHY=</DigestValue>
      </Reference>
      <Reference URI="/xl/worksheets/sheet13.xml?ContentType=application/vnd.openxmlformats-officedocument.spreadsheetml.worksheet+xml">
        <DigestMethod Algorithm="http://www.w3.org/2001/04/xmlenc#sha256"/>
        <DigestValue>V5MqFdg/PT12oOihLwu5yFHHkk4a64ubiz+eYZfUi2U=</DigestValue>
      </Reference>
      <Reference URI="/xl/worksheets/sheet14.xml?ContentType=application/vnd.openxmlformats-officedocument.spreadsheetml.worksheet+xml">
        <DigestMethod Algorithm="http://www.w3.org/2001/04/xmlenc#sha256"/>
        <DigestValue>8ApDC4C5Eq48LKy1ttWOTyUAkzb1379RrxnrVAdrFDc=</DigestValue>
      </Reference>
      <Reference URI="/xl/worksheets/sheet15.xml?ContentType=application/vnd.openxmlformats-officedocument.spreadsheetml.worksheet+xml">
        <DigestMethod Algorithm="http://www.w3.org/2001/04/xmlenc#sha256"/>
        <DigestValue>bSI8lpZpm66OsPiVNLEJhXFdY4f0/TPwPyxusPc6FIU=</DigestValue>
      </Reference>
      <Reference URI="/xl/worksheets/sheet16.xml?ContentType=application/vnd.openxmlformats-officedocument.spreadsheetml.worksheet+xml">
        <DigestMethod Algorithm="http://www.w3.org/2001/04/xmlenc#sha256"/>
        <DigestValue>bZBP1lxf8kC9JL1Ga5eKcNBqE0gH8LDQ1oI2ra0E2os=</DigestValue>
      </Reference>
      <Reference URI="/xl/worksheets/sheet17.xml?ContentType=application/vnd.openxmlformats-officedocument.spreadsheetml.worksheet+xml">
        <DigestMethod Algorithm="http://www.w3.org/2001/04/xmlenc#sha256"/>
        <DigestValue>yKlPY0ZvhMs1jDLwsCWrclziphDCnptNszlV95jrX+A=</DigestValue>
      </Reference>
      <Reference URI="/xl/worksheets/sheet18.xml?ContentType=application/vnd.openxmlformats-officedocument.spreadsheetml.worksheet+xml">
        <DigestMethod Algorithm="http://www.w3.org/2001/04/xmlenc#sha256"/>
        <DigestValue>vecml3G7nfWTiLCJnHWBh/NEGN9cvwxlIk5fPQMKmW4=</DigestValue>
      </Reference>
      <Reference URI="/xl/worksheets/sheet19.xml?ContentType=application/vnd.openxmlformats-officedocument.spreadsheetml.worksheet+xml">
        <DigestMethod Algorithm="http://www.w3.org/2001/04/xmlenc#sha256"/>
        <DigestValue>jJEGNB8kVlEM+RtzDNq0J5ebC828zo1BTw652PJZboQ=</DigestValue>
      </Reference>
      <Reference URI="/xl/worksheets/sheet2.xml?ContentType=application/vnd.openxmlformats-officedocument.spreadsheetml.worksheet+xml">
        <DigestMethod Algorithm="http://www.w3.org/2001/04/xmlenc#sha256"/>
        <DigestValue>tO/ht5ElvgEqZxISoilex3Q+OGa9F/f5bS3+JCkfp4g=</DigestValue>
      </Reference>
      <Reference URI="/xl/worksheets/sheet20.xml?ContentType=application/vnd.openxmlformats-officedocument.spreadsheetml.worksheet+xml">
        <DigestMethod Algorithm="http://www.w3.org/2001/04/xmlenc#sha256"/>
        <DigestValue>zw2A4nfrHEIXumg9f85ztuwyRA40a3DRcOJeBkRVG24=</DigestValue>
      </Reference>
      <Reference URI="/xl/worksheets/sheet21.xml?ContentType=application/vnd.openxmlformats-officedocument.spreadsheetml.worksheet+xml">
        <DigestMethod Algorithm="http://www.w3.org/2001/04/xmlenc#sha256"/>
        <DigestValue>BL1TIV3H8MagCDPAme963Vizf7JdJLaj+qRJ1dXV//U=</DigestValue>
      </Reference>
      <Reference URI="/xl/worksheets/sheet22.xml?ContentType=application/vnd.openxmlformats-officedocument.spreadsheetml.worksheet+xml">
        <DigestMethod Algorithm="http://www.w3.org/2001/04/xmlenc#sha256"/>
        <DigestValue>LSvLWrP/z5MwVH7EqpLgr8B3BiyeovtgV1vPcAnbAm4=</DigestValue>
      </Reference>
      <Reference URI="/xl/worksheets/sheet23.xml?ContentType=application/vnd.openxmlformats-officedocument.spreadsheetml.worksheet+xml">
        <DigestMethod Algorithm="http://www.w3.org/2001/04/xmlenc#sha256"/>
        <DigestValue>3/KrlyBoI3V2IoF5uAQ1i3q4VqiUi/6O7QL2tss8C8w=</DigestValue>
      </Reference>
      <Reference URI="/xl/worksheets/sheet24.xml?ContentType=application/vnd.openxmlformats-officedocument.spreadsheetml.worksheet+xml">
        <DigestMethod Algorithm="http://www.w3.org/2001/04/xmlenc#sha256"/>
        <DigestValue>WdVm/IpN3t3HEioLAwcTwXj21s/bbW2NYn0ukJAocr0=</DigestValue>
      </Reference>
      <Reference URI="/xl/worksheets/sheet25.xml?ContentType=application/vnd.openxmlformats-officedocument.spreadsheetml.worksheet+xml">
        <DigestMethod Algorithm="http://www.w3.org/2001/04/xmlenc#sha256"/>
        <DigestValue>zGBnRuaBrvLzgFCNZkAZAKIqMQ7sYf7HcZzyN5C6+rQ=</DigestValue>
      </Reference>
      <Reference URI="/xl/worksheets/sheet26.xml?ContentType=application/vnd.openxmlformats-officedocument.spreadsheetml.worksheet+xml">
        <DigestMethod Algorithm="http://www.w3.org/2001/04/xmlenc#sha256"/>
        <DigestValue>z7bwkjUq2YrvfiKz5xl97LAp7Zavz+L3bh8/+De4Yb4=</DigestValue>
      </Reference>
      <Reference URI="/xl/worksheets/sheet27.xml?ContentType=application/vnd.openxmlformats-officedocument.spreadsheetml.worksheet+xml">
        <DigestMethod Algorithm="http://www.w3.org/2001/04/xmlenc#sha256"/>
        <DigestValue>GPrsur+I73+Z0BHS0U4Zt1kTBFk6WQwOyLN0McPItzA=</DigestValue>
      </Reference>
      <Reference URI="/xl/worksheets/sheet28.xml?ContentType=application/vnd.openxmlformats-officedocument.spreadsheetml.worksheet+xml">
        <DigestMethod Algorithm="http://www.w3.org/2001/04/xmlenc#sha256"/>
        <DigestValue>NbhK0FoUV9kQOZY3sW5/kR9+gzT31XRO5SMcNAdFUN4=</DigestValue>
      </Reference>
      <Reference URI="/xl/worksheets/sheet29.xml?ContentType=application/vnd.openxmlformats-officedocument.spreadsheetml.worksheet+xml">
        <DigestMethod Algorithm="http://www.w3.org/2001/04/xmlenc#sha256"/>
        <DigestValue>BfqkdAx+yTaXiX0TZKU78mXGX1SAZ281H4kVxVr+NdQ=</DigestValue>
      </Reference>
      <Reference URI="/xl/worksheets/sheet3.xml?ContentType=application/vnd.openxmlformats-officedocument.spreadsheetml.worksheet+xml">
        <DigestMethod Algorithm="http://www.w3.org/2001/04/xmlenc#sha256"/>
        <DigestValue>UgvEMKACcBzGzokuODsEDrctPboqdOuw+MuniIGi1Vw=</DigestValue>
      </Reference>
      <Reference URI="/xl/worksheets/sheet30.xml?ContentType=application/vnd.openxmlformats-officedocument.spreadsheetml.worksheet+xml">
        <DigestMethod Algorithm="http://www.w3.org/2001/04/xmlenc#sha256"/>
        <DigestValue>ASxD8R2or+I/mcutfa+yGbpb5G7TEdQfHDDuZKVUBag=</DigestValue>
      </Reference>
      <Reference URI="/xl/worksheets/sheet31.xml?ContentType=application/vnd.openxmlformats-officedocument.spreadsheetml.worksheet+xml">
        <DigestMethod Algorithm="http://www.w3.org/2001/04/xmlenc#sha256"/>
        <DigestValue>T8mw3c6GWAw1PJuCXWhXeOXhpu0TOyqKCml4aL5Ew8M=</DigestValue>
      </Reference>
      <Reference URI="/xl/worksheets/sheet32.xml?ContentType=application/vnd.openxmlformats-officedocument.spreadsheetml.worksheet+xml">
        <DigestMethod Algorithm="http://www.w3.org/2001/04/xmlenc#sha256"/>
        <DigestValue>CslUePFz1mMsqMAqrLLNfK63i5LKv0Hk4RDujoVkQ1s=</DigestValue>
      </Reference>
      <Reference URI="/xl/worksheets/sheet33.xml?ContentType=application/vnd.openxmlformats-officedocument.spreadsheetml.worksheet+xml">
        <DigestMethod Algorithm="http://www.w3.org/2001/04/xmlenc#sha256"/>
        <DigestValue>3goJAjKCEXGeVyWVm8o2jCloGzxPMCwHwQSejzwSfOQ=</DigestValue>
      </Reference>
      <Reference URI="/xl/worksheets/sheet34.xml?ContentType=application/vnd.openxmlformats-officedocument.spreadsheetml.worksheet+xml">
        <DigestMethod Algorithm="http://www.w3.org/2001/04/xmlenc#sha256"/>
        <DigestValue>kMoXVEvNpomrD+vKIFt49+xmSGflASkqqBZgJvvxrTo=</DigestValue>
      </Reference>
      <Reference URI="/xl/worksheets/sheet35.xml?ContentType=application/vnd.openxmlformats-officedocument.spreadsheetml.worksheet+xml">
        <DigestMethod Algorithm="http://www.w3.org/2001/04/xmlenc#sha256"/>
        <DigestValue>RVacqrAkQ8q4OzhccVmo02X6qLwe9VQh5APbn3jRw9E=</DigestValue>
      </Reference>
      <Reference URI="/xl/worksheets/sheet36.xml?ContentType=application/vnd.openxmlformats-officedocument.spreadsheetml.worksheet+xml">
        <DigestMethod Algorithm="http://www.w3.org/2001/04/xmlenc#sha256"/>
        <DigestValue>2hJkofmGIZdqq+vb/5JXXMw4iV8JBuVXI3q2jcpps+k=</DigestValue>
      </Reference>
      <Reference URI="/xl/worksheets/sheet37.xml?ContentType=application/vnd.openxmlformats-officedocument.spreadsheetml.worksheet+xml">
        <DigestMethod Algorithm="http://www.w3.org/2001/04/xmlenc#sha256"/>
        <DigestValue>b0gLLM6nvWwdbIQRTQ26WislghnT6Ocl9wVoSdb5C4k=</DigestValue>
      </Reference>
      <Reference URI="/xl/worksheets/sheet38.xml?ContentType=application/vnd.openxmlformats-officedocument.spreadsheetml.worksheet+xml">
        <DigestMethod Algorithm="http://www.w3.org/2001/04/xmlenc#sha256"/>
        <DigestValue>nqzUx3fBtI2fhjrFQymBQ4NRN3u5AfwlgbbL6B5ERTQ=</DigestValue>
      </Reference>
      <Reference URI="/xl/worksheets/sheet39.xml?ContentType=application/vnd.openxmlformats-officedocument.spreadsheetml.worksheet+xml">
        <DigestMethod Algorithm="http://www.w3.org/2001/04/xmlenc#sha256"/>
        <DigestValue>3gVplrEbMhP+WDgfRXyMVeAwdTM75GlQGmRYCg7jPjE=</DigestValue>
      </Reference>
      <Reference URI="/xl/worksheets/sheet4.xml?ContentType=application/vnd.openxmlformats-officedocument.spreadsheetml.worksheet+xml">
        <DigestMethod Algorithm="http://www.w3.org/2001/04/xmlenc#sha256"/>
        <DigestValue>dmRN6dYJRA1NokYkBkehoBvx98YtxIwYqZWf2fY7ztI=</DigestValue>
      </Reference>
      <Reference URI="/xl/worksheets/sheet40.xml?ContentType=application/vnd.openxmlformats-officedocument.spreadsheetml.worksheet+xml">
        <DigestMethod Algorithm="http://www.w3.org/2001/04/xmlenc#sha256"/>
        <DigestValue>zulDSqRynSMGRWqoE+R1V3mEBMPYc6k0BCiDDKexByk=</DigestValue>
      </Reference>
      <Reference URI="/xl/worksheets/sheet41.xml?ContentType=application/vnd.openxmlformats-officedocument.spreadsheetml.worksheet+xml">
        <DigestMethod Algorithm="http://www.w3.org/2001/04/xmlenc#sha256"/>
        <DigestValue>CFNp31GzIdK07GYrWzxYdQKvPjKNz0xMmlO9jLP8I9w=</DigestValue>
      </Reference>
      <Reference URI="/xl/worksheets/sheet42.xml?ContentType=application/vnd.openxmlformats-officedocument.spreadsheetml.worksheet+xml">
        <DigestMethod Algorithm="http://www.w3.org/2001/04/xmlenc#sha256"/>
        <DigestValue>JxYljw2lZFSNE7H4EmEhzQ1N7ufYMJFD4CbIjtdDTsQ=</DigestValue>
      </Reference>
      <Reference URI="/xl/worksheets/sheet43.xml?ContentType=application/vnd.openxmlformats-officedocument.spreadsheetml.worksheet+xml">
        <DigestMethod Algorithm="http://www.w3.org/2001/04/xmlenc#sha256"/>
        <DigestValue>ayOHRPXY4l5a2cLwp1goJsKC0jK1qi5XKqVq4LJjgLg=</DigestValue>
      </Reference>
      <Reference URI="/xl/worksheets/sheet44.xml?ContentType=application/vnd.openxmlformats-officedocument.spreadsheetml.worksheet+xml">
        <DigestMethod Algorithm="http://www.w3.org/2001/04/xmlenc#sha256"/>
        <DigestValue>PvINJ005e4a7TfOwomqxffkRso8erH9WXqTanRfEXtw=</DigestValue>
      </Reference>
      <Reference URI="/xl/worksheets/sheet45.xml?ContentType=application/vnd.openxmlformats-officedocument.spreadsheetml.worksheet+xml">
        <DigestMethod Algorithm="http://www.w3.org/2001/04/xmlenc#sha256"/>
        <DigestValue>fAEtHQJqOne3d6ySluA1XBA13IXCV/rZZ1HTwz8O0iI=</DigestValue>
      </Reference>
      <Reference URI="/xl/worksheets/sheet46.xml?ContentType=application/vnd.openxmlformats-officedocument.spreadsheetml.worksheet+xml">
        <DigestMethod Algorithm="http://www.w3.org/2001/04/xmlenc#sha256"/>
        <DigestValue>TMm3b5muAF3ANrOkNIBm919h5I0bHOiM8GP8xYpo+Zw=</DigestValue>
      </Reference>
      <Reference URI="/xl/worksheets/sheet47.xml?ContentType=application/vnd.openxmlformats-officedocument.spreadsheetml.worksheet+xml">
        <DigestMethod Algorithm="http://www.w3.org/2001/04/xmlenc#sha256"/>
        <DigestValue>EUW91bCRQ8pvGL4/Q44WUf7578AyJ3aCUH+B94GmAow=</DigestValue>
      </Reference>
      <Reference URI="/xl/worksheets/sheet48.xml?ContentType=application/vnd.openxmlformats-officedocument.spreadsheetml.worksheet+xml">
        <DigestMethod Algorithm="http://www.w3.org/2001/04/xmlenc#sha256"/>
        <DigestValue>7MxZmZpczVgVx5GeFZrzdNUzq/q/d4nNtXrfLdBt1gc=</DigestValue>
      </Reference>
      <Reference URI="/xl/worksheets/sheet49.xml?ContentType=application/vnd.openxmlformats-officedocument.spreadsheetml.worksheet+xml">
        <DigestMethod Algorithm="http://www.w3.org/2001/04/xmlenc#sha256"/>
        <DigestValue>js5Ra8daUCRDenzYOU/aCFN5nqiQJq9HJGn3P1H85Cw=</DigestValue>
      </Reference>
      <Reference URI="/xl/worksheets/sheet5.xml?ContentType=application/vnd.openxmlformats-officedocument.spreadsheetml.worksheet+xml">
        <DigestMethod Algorithm="http://www.w3.org/2001/04/xmlenc#sha256"/>
        <DigestValue>NdADe4fk/fgLjS9nVuM8bvTd84KEFif8ScPLONqju18=</DigestValue>
      </Reference>
      <Reference URI="/xl/worksheets/sheet50.xml?ContentType=application/vnd.openxmlformats-officedocument.spreadsheetml.worksheet+xml">
        <DigestMethod Algorithm="http://www.w3.org/2001/04/xmlenc#sha256"/>
        <DigestValue>C21CGjh70V88bXoyL9qE3Fgfr+W3P42dux7TcZjzmUs=</DigestValue>
      </Reference>
      <Reference URI="/xl/worksheets/sheet51.xml?ContentType=application/vnd.openxmlformats-officedocument.spreadsheetml.worksheet+xml">
        <DigestMethod Algorithm="http://www.w3.org/2001/04/xmlenc#sha256"/>
        <DigestValue>d0Eom20uYAHGns2oLx60bAVG5TYdUgDxER2xmTRPSDk=</DigestValue>
      </Reference>
      <Reference URI="/xl/worksheets/sheet52.xml?ContentType=application/vnd.openxmlformats-officedocument.spreadsheetml.worksheet+xml">
        <DigestMethod Algorithm="http://www.w3.org/2001/04/xmlenc#sha256"/>
        <DigestValue>qEy7pmGAmZbpiUS3kcsES9CqLs6zraw+OT0ol73xhCQ=</DigestValue>
      </Reference>
      <Reference URI="/xl/worksheets/sheet53.xml?ContentType=application/vnd.openxmlformats-officedocument.spreadsheetml.worksheet+xml">
        <DigestMethod Algorithm="http://www.w3.org/2001/04/xmlenc#sha256"/>
        <DigestValue>EMuowb8FJJBWiEAPEsCzRqlttctmlsmoWd/5bURmLSk=</DigestValue>
      </Reference>
      <Reference URI="/xl/worksheets/sheet6.xml?ContentType=application/vnd.openxmlformats-officedocument.spreadsheetml.worksheet+xml">
        <DigestMethod Algorithm="http://www.w3.org/2001/04/xmlenc#sha256"/>
        <DigestValue>hFRYCNt2psefR32GR1560gza00bMJa6/32FDi/o/60w=</DigestValue>
      </Reference>
      <Reference URI="/xl/worksheets/sheet7.xml?ContentType=application/vnd.openxmlformats-officedocument.spreadsheetml.worksheet+xml">
        <DigestMethod Algorithm="http://www.w3.org/2001/04/xmlenc#sha256"/>
        <DigestValue>YwJZlJqiHgds9iqS2I56WIP6n0jy6XROEsVfgyCmDEY=</DigestValue>
      </Reference>
      <Reference URI="/xl/worksheets/sheet8.xml?ContentType=application/vnd.openxmlformats-officedocument.spreadsheetml.worksheet+xml">
        <DigestMethod Algorithm="http://www.w3.org/2001/04/xmlenc#sha256"/>
        <DigestValue>iqSFbTX4mBmDfslAhYYnQwdH5TIYkvntWMXIbh1/oJM=</DigestValue>
      </Reference>
      <Reference URI="/xl/worksheets/sheet9.xml?ContentType=application/vnd.openxmlformats-officedocument.spreadsheetml.worksheet+xml">
        <DigestMethod Algorithm="http://www.w3.org/2001/04/xmlenc#sha256"/>
        <DigestValue>P5Q9uWQDPzbYyinWzLJ7dtUZpLsc2swOEda3vGeZZt4=</DigestValue>
      </Reference>
    </Manifest>
    <SignatureProperties>
      <SignatureProperty Id="idSignatureTime" Target="#idPackageSignature">
        <mdssi:SignatureTime xmlns:mdssi="http://schemas.openxmlformats.org/package/2006/digital-signature">
          <mdssi:Format>YYYY-MM-DDThh:mm:ssTZD</mdssi:Format>
          <mdssi:Value>2025-10-31T09:15:56Z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Tamas Hak-Kovacs</SignatureText>
          <SignatureImage/>
          <SignatureComments/>
          <WindowsVersion>10.0</WindowsVersion>
          <OfficeVersion>16.0.19029/27</OfficeVersion>
          <ApplicationVersion>16.0.19029</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2025-10-31T09:15:56Z</xd:SigningTime>
          <xd:SigningCertificate>
            <xd:Cert>
              <xd:CertDigest>
                <DigestMethod Algorithm="http://www.w3.org/2001/04/xmlenc#sha256"/>
                <DigestValue>JFkRLhl/HLni3D+oBqsK2UA7lRjd37n9VIDX+nKWEk8=</DigestValue>
              </xd:CertDigest>
              <xd:IssuerSerial>
                <X509IssuerName>CN=DSK Bank Internal CA 3, O=DSK Bank PLC, C=BG</X509IssuerName>
                <X509SerialNumber>802827224523629124389022800741732195525274355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oTCCBYmgAwIBAgITagAAAALC5KvitC53mAAAAAAAAjANBgkqhkiG9w0BAQsFADBCMQswCQYDVQQGEwJCRzEVMBMGA1UEChMMRFNLIEJhbmsgUExDMRwwGgYDVQQDExNEU0sgQmFuayBSb290IENBIDAzMB4XDTIzMDMyMzEzMDkyN1oXDTI3MDMyMzEzMTkyN1owRTELMAkGA1UEBhMCQkcxFTATBgNVBAoTDERTSyBCYW5rIFBMQzEfMB0GA1UEAxMWRFNLIEJhbmsgSW50ZXJuYWwgQ0EgMzCCAiIwDQYJKoZIhvcNAQEBBQADggIPADCCAgoCggIBALlBv0QoWRlN7NiteME7cJg1AZZb8jhRfeefMKAiB4VSRUBuXcAWd+oLHSWSfa10CbdHuFa4QGSZ3eyD3E4qsLs6EFZNEscFMak5qLmqk0VVBOnAoZ84q8U8ioJyzp/1mQ/crRm+UH0k8Dy99kQ/LpjeTFjUb2jz7ZYHOT4IOp0AO/ANjnFDuvmZ70mRTNGIM6x4LUHjI1ZFsTtdTk1xn+m3ahJ92qrZ6TKL44g0k2ExFOjCP9170yzc1quP4vLtAUFuVHjwtt1Bdh3kRDGjYKmdzECO0ssdDShR4XLPHaw5CW7m1paEkPtaaH/NtpKJKPykg96Dl0ZJ6c6djPVt3/Qhj80PBcRHKuMy5cK8CS9a6rh775S4mf+jA7akQr/WgZNL6u74GD+6ce8T7Z0n+sP244+CHvzCG8rej1n1eqwsTkBS7ZyLjD3UTwAc2Ybf8ohNaxBVJ+ujLlFHDLI0wk37ZPAeJDfODMp5kHIEn2qqORq0o7zS59QVr83m8iv95aGaKFo2yLhoLKkBDBzqWYy+t9k9ZdV7Z6vagsy8gCAKEIrnEGk3JimUvGX8NjTgItdxe+OC5SnO1WyWXXonsKCZKQ0TfdjCT2p1A7mQFdmhZVsoML/0YyAJXtYAeBTh0l7jMw8Is4EJUwISPHixy1O7ymfV4ZYsQY4T95p5Lh+JAgMBAAGjggKLMIIChzAQBgkrBgEEAYI3FQEEAwIBADAdBgNVHQ4EFgQUirWt3k+6G15EJG4hA2rnGniizgk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CC8bt18vDWWM/H7yAiQMRd0KCpPoPyA4UbgjrUudiuIdvcqoqUx09ciy5g0BE2NCKg0CEf95q4Hm2sIYf+mEsd70BRaWeybbWKvX3AisqO9Sw2bhkWSHdzpILWrrWnpM5hUcWF+Gs6sYrCKk923paVJTWew/i8/YXNGrlgMXILBKPw9b+tvwfdaCG+5vOcZmfW1D37Z2p8wknaMf/yXt98OPlgRHOiPSdnJvIiHrlEpU5YWlr9xv5F+HMwOecQund8vi6N3+5ul1xhXOdkozwsaps5ylqhj4Rh6Zs4lCD7sKHhXn9DPHdukAiXe0cBZKOXZQacnjPOqNxsEZ9NTbQWTpB32ZTNpydX+Sb5hbxlllirZGjUrsMUdfFA7xUeNKFg8dA4Uho+sBRoVV8OPRe7tWSnihX75MGfjEpM9MZ42WygAxAXUsoysU9f7l2AXV8D64r9TYXLouh2pkGJdGlIm2xQREidB14t5PNAO3BXvp+AAEsfNZ5eZKAwF0gKyaBhO6HrfBa9zq2p6mLlDvkyAYACoabcHRUynnZD8XSy1Sh+2827MZxz8b7hIF/mETjV074du2mAN7dyv9fxMQkDOV0R1Cc0oWPKJ9M3sfcwFFhtQ1hYDft41BGvoWZ+e2NQkAgpGYDpWdBBld6kfY0JK4cS7ppITp08WhTPA/MLo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D8BAACfAAAAAAAAAAAAAAAnHQAAlg4AACBFTUYAAAEAtBsAAKo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AJC6QauqukHvAAAABQAAAAoAAABMAAAAAAAAAAAAAAAAAAAA//////////9gAAAAMQAwAC8AMwAxAC8AMgAwADIANQAHAAAABwAAAAUAAAAHAAAABwAAAAUAAAAHAAAABwAAAAcAAAAHAAAASwAAAEAAAAAwAAAABQAAACAAAAABAAAAAQAAABAAAAAAAAAAAAAAAEABAACgAAAAAAAAAAAAAABAAQAAoAAAAFIAAABwAQAAAgAAABQAAAAJ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AJC6Qauqu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UAAAAVgAAADAAAAA7AAAApQ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VAAAAVwAAACUAAAAMAAAABAAAAFQAAACsAAAAMQAAADsAAADTAAAAVgAAAAEAAAAAkLpBq6q6QTEAAAA7AAAAEAAAAEwAAAAAAAAAAAAAAAAAAAD//////////2wAAABUAGEAbQBhAHMAIABIAGEAawAtAEsAbwB2AGEAYwBzAAoAAAAKAAAAEQAAAAoAAAAIAAAABQAAAA4AAAAKAAAACgAAAAgAAAAMAAAADAAAAAoAAAAKAAAACQAAAAg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rAAAAA8AAABhAAAAfAAAAHEAAAABAAAAAJC6QauqukEPAAAAYQAAABAAAABMAAAAAAAAAAAAAAAAAAAA//////////9sAAAAVABhAG0AYQBzACAASABhAGsALQBLAG8AdgBhAGMAcwAHAAAABwAAAAsAAAAHAAAABgAAAAQAAAAJAAAABwAAAAYAAAAFAAAACAAAAAgAAAAGAAAABwAAAAYAAAAG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2AAAAA8AAAB2AAAAjwAAAIYAAAABAAAAAJC6QauqukEPAAAAdgAAABcAAABMAAAAAAAAAAAAAAAAAAAA//////////98AAAAQwBoAGkAZQBmACAARQB4AGUAYwB1AHQAaQB2AGUAIABPAGYAZgBpAGMAZQByAAAACAAAAAcAAAADAAAABwAAAAQAAAAEAAAABwAAAAYAAAAHAAAABgAAAAcAAAAEAAAAAwAAAAYAAAAHAAAABAAAAAoAAAAEAAAABAAAAAMAAAAGAAAABwAAAAUAAABLAAAAQAAAADAAAAAFAAAAIAAAAAEAAAABAAAAEAAAAAAAAAAAAAAAQAEAAKAAAAAAAAAAAAAAAEABAACgAAAAJQAAAAwAAAACAAAAJwAAABgAAAAFAAAAAAAAAP///wAAAAAAJQAAAAwAAAAFAAAATAAAAGQAAAAOAAAAiwAAAL4AAACbAAAADgAAAIsAAACxAAAAEQAAACEA8AAAAAAAAAAAAAAAgD8AAAAAAAAAAAAAgD8AAAAAAAAAAAAAAAAAAAAAAAAAAAAAAAAAAAAAAAAAACUAAAAMAAAAAAAAgCgAAAAMAAAABQAAACUAAAAMAAAAAQAAABgAAAAMAAAAAAAAABIAAAAMAAAAAQAAABYAAAAMAAAAAAAAAFQAAADwAAAADwAAAIsAAAC9AAAAmwAAAAEAAAAAkLpBq6q6QQ8AAACLAAAAGwAAAEwAAAAEAAAADgAAAIsAAAC/AAAAnAAAAIQAAABTAGkAZwBuAGUAZAAgAGIAeQA6ACAAVABhAG0AYQBzACAASABhAGsALQBLAG8AdgBhAGMAcwAAAAcAAAADAAAACAAAAAcAAAAHAAAACAAAAAQAAAAIAAAABgAAAAMAAAAEAAAABwAAAAcAAAALAAAABwAAAAYAAAAEAAAACQAAAAcAAAAGAAAABQAAAAgAAAAIAAAABgAAAAcAAAAGAAAABgAAABYAAAAMAAAAAAAAACUAAAAMAAAAAgAAAA4AAAAUAAAAAAAAABAAAAAUAAAA</Object>
  <Object Id="idInvalidSigLnImg">AQAAAGwAAAAAAAAAAAAAAD8BAACfAAAAAAAAAAAAAAAnHQAAlg4AACBFTUYAAAEALCEAALE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kAAAABUAAAAwAAAABQAAAGE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kQAAABYAAAAlAAAADAAAAAEAAABUAAAAtAAAADEAAAAFAAAAjwAAABUAAAABAAAAAJC6QauqukExAAAABQAAABEAAABMAAAAAAAAAAAAAAAAAAAA//////////9wAAAASQBuAHYAYQBsAGkAZAAgAHMAaQBnAG4AYQB0AHUAcgBlAAAAAwAAAAcAAAAGAAAABwAAAAMAAAADAAAACAAAAAQAAAAGAAAAAwAAAAgAAAAHAAAABwAAAAQAAAAHAAAABQAAAAcAAABLAAAAQAAAADAAAAAFAAAAIAAAAAEAAAABAAAAEAAAAAAAAAAAAAAAQAEAAKAAAAAAAAAAAAAAAEABAACgAAAAUgAAAHABAAACAAAAFAAAAAk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AAkLpBq6q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QAAABWAAAAMAAAADsAAACl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UAAABXAAAAJQAAAAwAAAAEAAAAVAAAAKwAAAAxAAAAOwAAANMAAABWAAAAAQAAAACQukGrqrpBMQAAADsAAAAQAAAATAAAAAAAAAAAAAAAAAAAAP//////////bAAAAFQAYQBtAGEAcwAgAEgAYQBrAC0ASwBvAHYAYQBjAHMACgAAAAoAAAARAAAACgAAAAgAAAAFAAAADgAAAAoAAAAKAAAACAAAAAwAAAAMAAAACgAAAAoAAAAJAAAAC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sAAAADwAAAGEAAAB8AAAAcQAAAAEAAAAAkLpBq6q6QQ8AAABhAAAAEAAAAEwAAAAAAAAAAAAAAAAAAAD//////////2wAAABUAGEAbQBhAHMAIABIAGEAawAtAEsAbwB2AGEAYwBzAAcAAAAHAAAACwAAAAcAAAAGAAAABAAAAAkAAAAHAAAABgAAAAUAAAAIAAAACAAAAAYAAAAHAAAABg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DYAAAADwAAAHYAAACPAAAAhgAAAAEAAAAAkLpBq6q6QQ8AAAB2AAAAFwAAAEwAAAAAAAAAAAAAAAAAAAD//////////3wAAABDAGgAaQBlAGYAIABFAHgAZQBjAHUAdABpAHYAZQAgAE8AZgBmAGkAYwBlAHIAAAAIAAAABwAAAAMAAAAHAAAABAAAAAQAAAAHAAAABgAAAAcAAAAGAAAABwAAAAQAAAADAAAABgAAAAcAAAAEAAAACgAAAAQAAAAEAAAAAwAAAAYAAAAHAAAABQAAAEsAAABAAAAAMAAAAAUAAAAgAAAAAQAAAAEAAAAQAAAAAAAAAAAAAABAAQAAoAAAAAAAAAAAAAAAQAEAAKAAAAAlAAAADAAAAAIAAAAnAAAAGAAAAAUAAAAAAAAA////AAAAAAAlAAAADAAAAAUAAABMAAAAZAAAAA4AAACLAAAAvgAAAJsAAAAOAAAAiwAAALEAAAARAAAAIQDwAAAAAAAAAAAAAACAPwAAAAAAAAAAAACAPwAAAAAAAAAAAAAAAAAAAAAAAAAAAAAAAAAAAAAAAAAAJQAAAAwAAAAAAACAKAAAAAwAAAAFAAAAJQAAAAwAAAABAAAAGAAAAAwAAAAAAAAAEgAAAAwAAAABAAAAFgAAAAwAAAAAAAAAVAAAAPAAAAAPAAAAiwAAAL0AAACbAAAAAQAAAACQukGrqrpBDwAAAIsAAAAbAAAATAAAAAQAAAAOAAAAiwAAAL8AAACcAAAAhAAAAFMAaQBnAG4AZQBkACAAYgB5ADoAIABUAGEAbQBhAHMAIABIAGEAawAtAEsAbwB2AGEAYwBzAAAABwAAAAMAAAAIAAAABwAAAAcAAAAIAAAABAAAAAgAAAAGAAAAAwAAAAQAAAAHAAAABwAAAAsAAAAHAAAABgAAAAQAAAAJAAAABwAAAAYAAAAFAAAACAAAAAgAAAAGAAAABwAAAAYAAAAG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INDEX</vt:lpstr>
      <vt:lpstr>EU LI3</vt:lpstr>
      <vt:lpstr>Capital</vt:lpstr>
      <vt:lpstr>EU CCA</vt:lpstr>
      <vt:lpstr>EU CC1</vt:lpstr>
      <vt:lpstr>EU CC2</vt:lpstr>
      <vt:lpstr>IFRS9</vt:lpstr>
      <vt:lpstr>EU KM1</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AE1</vt:lpstr>
      <vt:lpstr>EU AE2</vt:lpstr>
      <vt:lpstr>EU AE3</vt:lpstr>
      <vt:lpstr>EU REM1</vt:lpstr>
      <vt:lpstr>EU REM2</vt:lpstr>
      <vt:lpstr>EU REM3</vt:lpstr>
      <vt:lpstr>EU REM4</vt:lpstr>
      <vt:lpstr>EU REM5</vt:lpstr>
      <vt:lpstr>list of sheets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Kalina Bizheva</cp:lastModifiedBy>
  <cp:lastPrinted>2023-06-26T11:10:39Z</cp:lastPrinted>
  <dcterms:created xsi:type="dcterms:W3CDTF">2017-12-22T13:27:41Z</dcterms:created>
  <dcterms:modified xsi:type="dcterms:W3CDTF">2025-10-28T09:15:37Z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